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20115" windowHeight="7995" activeTab="3"/>
  </bookViews>
  <sheets>
    <sheet name="ดุลพค." sheetId="1" r:id="rId1"/>
    <sheet name="ดำเนินงานพค." sheetId="2" r:id="rId2"/>
    <sheet name="กระแสเงินสดพค." sheetId="3" r:id="rId3"/>
    <sheet name="อัตราส่วนเงินพค." sheetId="4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O75" i="4"/>
  <c r="N75"/>
  <c r="M75"/>
  <c r="L75"/>
  <c r="K75"/>
  <c r="J75"/>
  <c r="I75"/>
  <c r="H75"/>
  <c r="G75"/>
  <c r="F75"/>
  <c r="E75"/>
  <c r="D75"/>
  <c r="O74"/>
  <c r="N74"/>
  <c r="M74"/>
  <c r="L74"/>
  <c r="K74"/>
  <c r="J74"/>
  <c r="I74"/>
  <c r="H74"/>
  <c r="G74"/>
  <c r="F74"/>
  <c r="E74"/>
  <c r="D74"/>
  <c r="O73"/>
  <c r="N73"/>
  <c r="M73"/>
  <c r="L73"/>
  <c r="K73"/>
  <c r="J73"/>
  <c r="I73"/>
  <c r="H73"/>
  <c r="G73"/>
  <c r="F73"/>
  <c r="E73"/>
  <c r="D73"/>
  <c r="O72"/>
  <c r="N72"/>
  <c r="M72"/>
  <c r="L72"/>
  <c r="K72"/>
  <c r="J72"/>
  <c r="I72"/>
  <c r="H72"/>
  <c r="G72"/>
  <c r="F72"/>
  <c r="E72"/>
  <c r="D72"/>
  <c r="O71"/>
  <c r="N71"/>
  <c r="M71"/>
  <c r="L71"/>
  <c r="K71"/>
  <c r="J71"/>
  <c r="I71"/>
  <c r="H71"/>
  <c r="G71"/>
  <c r="F71"/>
  <c r="E71"/>
  <c r="D71"/>
  <c r="O70"/>
  <c r="N70"/>
  <c r="M70"/>
  <c r="L70"/>
  <c r="K70"/>
  <c r="J70"/>
  <c r="I70"/>
  <c r="H70"/>
  <c r="G70"/>
  <c r="F70"/>
  <c r="E70"/>
  <c r="D70"/>
  <c r="O69"/>
  <c r="N69"/>
  <c r="M69"/>
  <c r="L69"/>
  <c r="K69"/>
  <c r="J69"/>
  <c r="I69"/>
  <c r="H69"/>
  <c r="G69"/>
  <c r="F69"/>
  <c r="E69"/>
  <c r="D69"/>
  <c r="O68"/>
  <c r="N68"/>
  <c r="M68"/>
  <c r="L68"/>
  <c r="K68"/>
  <c r="J68"/>
  <c r="I68"/>
  <c r="H68"/>
  <c r="G68"/>
  <c r="F68"/>
  <c r="E68"/>
  <c r="D68"/>
  <c r="O67"/>
  <c r="N67"/>
  <c r="M67"/>
  <c r="L67"/>
  <c r="K67"/>
  <c r="J67"/>
  <c r="I67"/>
  <c r="H67"/>
  <c r="G67"/>
  <c r="F67"/>
  <c r="E67"/>
  <c r="D67"/>
  <c r="O66"/>
  <c r="N66"/>
  <c r="M66"/>
  <c r="L66"/>
  <c r="K66"/>
  <c r="J66"/>
  <c r="I66"/>
  <c r="H66"/>
  <c r="G66"/>
  <c r="F66"/>
  <c r="E66"/>
  <c r="D66"/>
  <c r="O65"/>
  <c r="N65"/>
  <c r="M65"/>
  <c r="L65"/>
  <c r="K65"/>
  <c r="J65"/>
  <c r="I65"/>
  <c r="H65"/>
  <c r="G65"/>
  <c r="F65"/>
  <c r="E65"/>
  <c r="D65"/>
  <c r="O64"/>
  <c r="N64"/>
  <c r="M64"/>
  <c r="L64"/>
  <c r="K64"/>
  <c r="J64"/>
  <c r="I64"/>
  <c r="H64"/>
  <c r="G64"/>
  <c r="F64"/>
  <c r="E64"/>
  <c r="D64"/>
  <c r="O62"/>
  <c r="N62"/>
  <c r="M62"/>
  <c r="L62"/>
  <c r="K62"/>
  <c r="J62"/>
  <c r="I62"/>
  <c r="H62"/>
  <c r="G62"/>
  <c r="F62"/>
  <c r="E62"/>
  <c r="D62"/>
  <c r="O61"/>
  <c r="N61"/>
  <c r="M61"/>
  <c r="L61"/>
  <c r="K61"/>
  <c r="J61"/>
  <c r="I61"/>
  <c r="H61"/>
  <c r="G61"/>
  <c r="F61"/>
  <c r="E61"/>
  <c r="D61"/>
  <c r="O60"/>
  <c r="N60"/>
  <c r="M60"/>
  <c r="L60"/>
  <c r="K60"/>
  <c r="J60"/>
  <c r="I60"/>
  <c r="H60"/>
  <c r="G60"/>
  <c r="F60"/>
  <c r="E60"/>
  <c r="D60"/>
  <c r="O59"/>
  <c r="N59"/>
  <c r="M59"/>
  <c r="L59"/>
  <c r="K59"/>
  <c r="J59"/>
  <c r="I59"/>
  <c r="H59"/>
  <c r="G59"/>
  <c r="F59"/>
  <c r="E59"/>
  <c r="D59"/>
  <c r="O58"/>
  <c r="N58"/>
  <c r="M58"/>
  <c r="L58"/>
  <c r="K58"/>
  <c r="J58"/>
  <c r="I58"/>
  <c r="H58"/>
  <c r="G58"/>
  <c r="F58"/>
  <c r="E58"/>
  <c r="D58"/>
  <c r="O57"/>
  <c r="N57"/>
  <c r="M57"/>
  <c r="L57"/>
  <c r="K57"/>
  <c r="J57"/>
  <c r="I57"/>
  <c r="H57"/>
  <c r="G57"/>
  <c r="F57"/>
  <c r="E57"/>
  <c r="D57"/>
  <c r="O56"/>
  <c r="N56"/>
  <c r="M56"/>
  <c r="L56"/>
  <c r="K56"/>
  <c r="J56"/>
  <c r="I56"/>
  <c r="H56"/>
  <c r="G56"/>
  <c r="F56"/>
  <c r="E56"/>
  <c r="D56"/>
  <c r="O55"/>
  <c r="N55"/>
  <c r="M55"/>
  <c r="L55"/>
  <c r="K55"/>
  <c r="J55"/>
  <c r="I55"/>
  <c r="H55"/>
  <c r="G55"/>
  <c r="F55"/>
  <c r="E55"/>
  <c r="D55"/>
  <c r="O54"/>
  <c r="N54"/>
  <c r="M54"/>
  <c r="L54"/>
  <c r="K54"/>
  <c r="J54"/>
  <c r="I54"/>
  <c r="H54"/>
  <c r="G54"/>
  <c r="F54"/>
  <c r="E54"/>
  <c r="D54"/>
  <c r="O53"/>
  <c r="N53"/>
  <c r="M53"/>
  <c r="L53"/>
  <c r="K53"/>
  <c r="J53"/>
  <c r="I53"/>
  <c r="H53"/>
  <c r="G53"/>
  <c r="F53"/>
  <c r="E53"/>
  <c r="D53"/>
  <c r="O52"/>
  <c r="N52"/>
  <c r="M52"/>
  <c r="L52"/>
  <c r="K52"/>
  <c r="J52"/>
  <c r="I52"/>
  <c r="H52"/>
  <c r="G52"/>
  <c r="F52"/>
  <c r="E52"/>
  <c r="D52"/>
  <c r="O51"/>
  <c r="N51"/>
  <c r="M51"/>
  <c r="L51"/>
  <c r="K51"/>
  <c r="J51"/>
  <c r="I51"/>
  <c r="H51"/>
  <c r="G51"/>
  <c r="F51"/>
  <c r="E51"/>
  <c r="D51"/>
  <c r="O41"/>
  <c r="N41"/>
  <c r="M41"/>
  <c r="L41"/>
  <c r="K41"/>
  <c r="J41"/>
  <c r="I41"/>
  <c r="H41"/>
  <c r="G41"/>
  <c r="F41"/>
  <c r="E41"/>
  <c r="D41"/>
  <c r="O40"/>
  <c r="N40"/>
  <c r="M40"/>
  <c r="L40"/>
  <c r="K40"/>
  <c r="J40"/>
  <c r="I40"/>
  <c r="H40"/>
  <c r="G40"/>
  <c r="F40"/>
  <c r="E40"/>
  <c r="D40"/>
  <c r="O39"/>
  <c r="N39"/>
  <c r="M39"/>
  <c r="L39"/>
  <c r="K39"/>
  <c r="J39"/>
  <c r="I39"/>
  <c r="H39"/>
  <c r="G39"/>
  <c r="F39"/>
  <c r="E39"/>
  <c r="D39"/>
  <c r="O38"/>
  <c r="N38"/>
  <c r="M38"/>
  <c r="L38"/>
  <c r="K38"/>
  <c r="J38"/>
  <c r="I38"/>
  <c r="H38"/>
  <c r="G38"/>
  <c r="F38"/>
  <c r="E38"/>
  <c r="D38"/>
  <c r="O36"/>
  <c r="N36"/>
  <c r="M36"/>
  <c r="L36"/>
  <c r="K36"/>
  <c r="J36"/>
  <c r="I36"/>
  <c r="H36"/>
  <c r="G36"/>
  <c r="F36"/>
  <c r="E36"/>
  <c r="D36"/>
  <c r="O35"/>
  <c r="N35"/>
  <c r="M35"/>
  <c r="L35"/>
  <c r="K35"/>
  <c r="J35"/>
  <c r="I35"/>
  <c r="H35"/>
  <c r="G35"/>
  <c r="F35"/>
  <c r="E35"/>
  <c r="D35"/>
  <c r="O34"/>
  <c r="N34"/>
  <c r="M34"/>
  <c r="L34"/>
  <c r="K34"/>
  <c r="J34"/>
  <c r="I34"/>
  <c r="H34"/>
  <c r="G34"/>
  <c r="F34"/>
  <c r="E34"/>
  <c r="D34"/>
  <c r="O33"/>
  <c r="N33"/>
  <c r="M33"/>
  <c r="L33"/>
  <c r="K33"/>
  <c r="J33"/>
  <c r="I33"/>
  <c r="H33"/>
  <c r="G33"/>
  <c r="F33"/>
  <c r="E33"/>
  <c r="D33"/>
  <c r="O31"/>
  <c r="N31"/>
  <c r="M31"/>
  <c r="L31"/>
  <c r="K31"/>
  <c r="J31"/>
  <c r="I31"/>
  <c r="H31"/>
  <c r="G31"/>
  <c r="F31"/>
  <c r="E31"/>
  <c r="D31"/>
  <c r="O30"/>
  <c r="N30"/>
  <c r="M30"/>
  <c r="L30"/>
  <c r="K30"/>
  <c r="J30"/>
  <c r="I30"/>
  <c r="H30"/>
  <c r="G30"/>
  <c r="F30"/>
  <c r="E30"/>
  <c r="D30"/>
  <c r="O29"/>
  <c r="N29"/>
  <c r="M29"/>
  <c r="L29"/>
  <c r="K29"/>
  <c r="J29"/>
  <c r="I29"/>
  <c r="H29"/>
  <c r="G29"/>
  <c r="F29"/>
  <c r="E29"/>
  <c r="D29"/>
  <c r="O28"/>
  <c r="N28"/>
  <c r="M28"/>
  <c r="L28"/>
  <c r="K28"/>
  <c r="J28"/>
  <c r="I28"/>
  <c r="H28"/>
  <c r="G28"/>
  <c r="F28"/>
  <c r="E28"/>
  <c r="D28"/>
  <c r="O27"/>
  <c r="N27"/>
  <c r="M27"/>
  <c r="L27"/>
  <c r="K27"/>
  <c r="J27"/>
  <c r="I27"/>
  <c r="H27"/>
  <c r="G27"/>
  <c r="F27"/>
  <c r="E27"/>
  <c r="D27"/>
  <c r="O26"/>
  <c r="N26"/>
  <c r="M26"/>
  <c r="L26"/>
  <c r="K26"/>
  <c r="J26"/>
  <c r="I26"/>
  <c r="H26"/>
  <c r="G26"/>
  <c r="F26"/>
  <c r="E26"/>
  <c r="D26"/>
  <c r="O25"/>
  <c r="N25"/>
  <c r="M25"/>
  <c r="L25"/>
  <c r="K25"/>
  <c r="J25"/>
  <c r="I25"/>
  <c r="H25"/>
  <c r="G25"/>
  <c r="F25"/>
  <c r="E25"/>
  <c r="D25"/>
  <c r="O24"/>
  <c r="N24"/>
  <c r="M24"/>
  <c r="L24"/>
  <c r="K24"/>
  <c r="J24"/>
  <c r="I24"/>
  <c r="H24"/>
  <c r="G24"/>
  <c r="F24"/>
  <c r="E24"/>
  <c r="D24"/>
  <c r="O23"/>
  <c r="N23"/>
  <c r="M23"/>
  <c r="L23"/>
  <c r="K23"/>
  <c r="J23"/>
  <c r="I23"/>
  <c r="H23"/>
  <c r="G23"/>
  <c r="F23"/>
  <c r="E23"/>
  <c r="D23"/>
  <c r="O22"/>
  <c r="N22"/>
  <c r="M22"/>
  <c r="L22"/>
  <c r="K22"/>
  <c r="J22"/>
  <c r="I22"/>
  <c r="H22"/>
  <c r="G22"/>
  <c r="F22"/>
  <c r="E22"/>
  <c r="D22"/>
  <c r="O21"/>
  <c r="N21"/>
  <c r="M21"/>
  <c r="L21"/>
  <c r="K21"/>
  <c r="J21"/>
  <c r="I21"/>
  <c r="H21"/>
  <c r="G21"/>
  <c r="F21"/>
  <c r="E21"/>
  <c r="D21"/>
  <c r="O19"/>
  <c r="N19"/>
  <c r="M19"/>
  <c r="L19"/>
  <c r="K19"/>
  <c r="J19"/>
  <c r="I19"/>
  <c r="H19"/>
  <c r="G19"/>
  <c r="F19"/>
  <c r="E19"/>
  <c r="D19"/>
  <c r="O18"/>
  <c r="N18"/>
  <c r="M18"/>
  <c r="L18"/>
  <c r="K18"/>
  <c r="J18"/>
  <c r="I18"/>
  <c r="H18"/>
  <c r="G18"/>
  <c r="F18"/>
  <c r="E18"/>
  <c r="D18"/>
  <c r="O17"/>
  <c r="N17"/>
  <c r="M17"/>
  <c r="L17"/>
  <c r="K17"/>
  <c r="J17"/>
  <c r="I17"/>
  <c r="H17"/>
  <c r="G17"/>
  <c r="F17"/>
  <c r="E17"/>
  <c r="D17"/>
  <c r="O16"/>
  <c r="N16"/>
  <c r="M16"/>
  <c r="L16"/>
  <c r="K16"/>
  <c r="J16"/>
  <c r="I16"/>
  <c r="H16"/>
  <c r="G16"/>
  <c r="F16"/>
  <c r="E16"/>
  <c r="D16"/>
  <c r="O15"/>
  <c r="N15"/>
  <c r="M15"/>
  <c r="L15"/>
  <c r="K15"/>
  <c r="J15"/>
  <c r="I15"/>
  <c r="H15"/>
  <c r="G15"/>
  <c r="F15"/>
  <c r="E15"/>
  <c r="D15"/>
  <c r="O14"/>
  <c r="N14"/>
  <c r="M14"/>
  <c r="L14"/>
  <c r="K14"/>
  <c r="J14"/>
  <c r="I14"/>
  <c r="H14"/>
  <c r="G14"/>
  <c r="F14"/>
  <c r="E14"/>
  <c r="D14"/>
  <c r="O13"/>
  <c r="N13"/>
  <c r="M13"/>
  <c r="L13"/>
  <c r="K13"/>
  <c r="J13"/>
  <c r="I13"/>
  <c r="H13"/>
  <c r="G13"/>
  <c r="F13"/>
  <c r="E13"/>
  <c r="D13"/>
  <c r="O12"/>
  <c r="N12"/>
  <c r="M12"/>
  <c r="L12"/>
  <c r="K12"/>
  <c r="J12"/>
  <c r="I12"/>
  <c r="H12"/>
  <c r="G12"/>
  <c r="F12"/>
  <c r="E12"/>
  <c r="D12"/>
  <c r="O11"/>
  <c r="N11"/>
  <c r="M11"/>
  <c r="L11"/>
  <c r="K11"/>
  <c r="J11"/>
  <c r="I11"/>
  <c r="H11"/>
  <c r="G11"/>
  <c r="F11"/>
  <c r="E11"/>
  <c r="D11"/>
  <c r="O10"/>
  <c r="N10"/>
  <c r="M10"/>
  <c r="L10"/>
  <c r="K10"/>
  <c r="J10"/>
  <c r="I10"/>
  <c r="H10"/>
  <c r="G10"/>
  <c r="F10"/>
  <c r="E10"/>
  <c r="D10"/>
  <c r="O9"/>
  <c r="N9"/>
  <c r="M9"/>
  <c r="L9"/>
  <c r="K9"/>
  <c r="J9"/>
  <c r="I9"/>
  <c r="H9"/>
  <c r="G9"/>
  <c r="F9"/>
  <c r="E9"/>
  <c r="D9"/>
  <c r="O8"/>
  <c r="N8"/>
  <c r="M8"/>
  <c r="L8"/>
  <c r="K8"/>
  <c r="J8"/>
  <c r="I8"/>
  <c r="H8"/>
  <c r="G8"/>
  <c r="F8"/>
  <c r="E8"/>
  <c r="D8"/>
  <c r="O7"/>
  <c r="N7"/>
  <c r="M7"/>
  <c r="L7"/>
  <c r="K7"/>
  <c r="J7"/>
  <c r="I7"/>
  <c r="H7"/>
  <c r="G7"/>
  <c r="F7"/>
  <c r="E7"/>
  <c r="D7"/>
  <c r="O6"/>
  <c r="N6"/>
  <c r="M6"/>
  <c r="L6"/>
  <c r="K6"/>
  <c r="J6"/>
  <c r="I6"/>
  <c r="H6"/>
  <c r="G6"/>
  <c r="F6"/>
  <c r="E6"/>
  <c r="D6"/>
  <c r="O5"/>
  <c r="N5"/>
  <c r="M5"/>
  <c r="L5"/>
  <c r="K5"/>
  <c r="J5"/>
  <c r="I5"/>
  <c r="H5"/>
  <c r="G5"/>
  <c r="F5"/>
  <c r="E5"/>
  <c r="D5"/>
  <c r="O4"/>
  <c r="N4"/>
  <c r="M4"/>
  <c r="L4"/>
  <c r="K4"/>
  <c r="J4"/>
  <c r="I4"/>
  <c r="H4"/>
  <c r="G4"/>
  <c r="F4"/>
  <c r="E4"/>
  <c r="D4"/>
  <c r="N93" i="3"/>
  <c r="M93"/>
  <c r="L93"/>
  <c r="K93"/>
  <c r="J93"/>
  <c r="I93"/>
  <c r="H93"/>
  <c r="G93"/>
  <c r="F93"/>
  <c r="E93"/>
  <c r="D93"/>
  <c r="N90"/>
  <c r="M90"/>
  <c r="L90"/>
  <c r="K90"/>
  <c r="J90"/>
  <c r="I90"/>
  <c r="H90"/>
  <c r="G90"/>
  <c r="F90"/>
  <c r="E90"/>
  <c r="D90"/>
  <c r="O90" s="1"/>
  <c r="N88"/>
  <c r="M88"/>
  <c r="L88"/>
  <c r="K88"/>
  <c r="J88"/>
  <c r="J89" s="1"/>
  <c r="I88"/>
  <c r="H88"/>
  <c r="G88"/>
  <c r="F88"/>
  <c r="E88"/>
  <c r="D88"/>
  <c r="N87"/>
  <c r="M87"/>
  <c r="L87"/>
  <c r="K87"/>
  <c r="J87"/>
  <c r="I87"/>
  <c r="H87"/>
  <c r="H89" s="1"/>
  <c r="G87"/>
  <c r="F87"/>
  <c r="E87"/>
  <c r="D87"/>
  <c r="O87" s="1"/>
  <c r="N86"/>
  <c r="N89" s="1"/>
  <c r="M86"/>
  <c r="M89" s="1"/>
  <c r="L86"/>
  <c r="L89" s="1"/>
  <c r="K86"/>
  <c r="K89" s="1"/>
  <c r="J86"/>
  <c r="I86"/>
  <c r="I89" s="1"/>
  <c r="H86"/>
  <c r="G86"/>
  <c r="G89" s="1"/>
  <c r="F86"/>
  <c r="F89" s="1"/>
  <c r="E86"/>
  <c r="E89" s="1"/>
  <c r="D86"/>
  <c r="O86" s="1"/>
  <c r="N84"/>
  <c r="F84"/>
  <c r="N83"/>
  <c r="M83"/>
  <c r="M84" s="1"/>
  <c r="L83"/>
  <c r="L84" s="1"/>
  <c r="K83"/>
  <c r="K84" s="1"/>
  <c r="J83"/>
  <c r="J84" s="1"/>
  <c r="I83"/>
  <c r="I84" s="1"/>
  <c r="H83"/>
  <c r="H84" s="1"/>
  <c r="G83"/>
  <c r="G84" s="1"/>
  <c r="F83"/>
  <c r="E83"/>
  <c r="E84" s="1"/>
  <c r="D83"/>
  <c r="O83" s="1"/>
  <c r="O84" s="1"/>
  <c r="N80"/>
  <c r="M80"/>
  <c r="L80"/>
  <c r="K80"/>
  <c r="J80"/>
  <c r="I80"/>
  <c r="H80"/>
  <c r="G80"/>
  <c r="F80"/>
  <c r="E80"/>
  <c r="D80"/>
  <c r="N79"/>
  <c r="M79"/>
  <c r="L79"/>
  <c r="K79"/>
  <c r="J79"/>
  <c r="I79"/>
  <c r="H79"/>
  <c r="G79"/>
  <c r="F79"/>
  <c r="E79"/>
  <c r="D79"/>
  <c r="O79" s="1"/>
  <c r="N78"/>
  <c r="M78"/>
  <c r="L78"/>
  <c r="K78"/>
  <c r="J78"/>
  <c r="I78"/>
  <c r="H78"/>
  <c r="G78"/>
  <c r="F78"/>
  <c r="E78"/>
  <c r="D78"/>
  <c r="O78" s="1"/>
  <c r="N77"/>
  <c r="M77"/>
  <c r="L77"/>
  <c r="K77"/>
  <c r="J77"/>
  <c r="I77"/>
  <c r="H77"/>
  <c r="G77"/>
  <c r="F77"/>
  <c r="E77"/>
  <c r="D77"/>
  <c r="N76"/>
  <c r="M76"/>
  <c r="L76"/>
  <c r="K76"/>
  <c r="J76"/>
  <c r="J81" s="1"/>
  <c r="I76"/>
  <c r="H76"/>
  <c r="G76"/>
  <c r="F76"/>
  <c r="E76"/>
  <c r="D76"/>
  <c r="N75"/>
  <c r="M75"/>
  <c r="L75"/>
  <c r="K75"/>
  <c r="J75"/>
  <c r="I75"/>
  <c r="H75"/>
  <c r="H81" s="1"/>
  <c r="G75"/>
  <c r="F75"/>
  <c r="E75"/>
  <c r="D75"/>
  <c r="O75" s="1"/>
  <c r="N74"/>
  <c r="N81" s="1"/>
  <c r="M74"/>
  <c r="M81" s="1"/>
  <c r="L74"/>
  <c r="L81" s="1"/>
  <c r="K74"/>
  <c r="K81" s="1"/>
  <c r="J74"/>
  <c r="I74"/>
  <c r="I81" s="1"/>
  <c r="H74"/>
  <c r="G74"/>
  <c r="G81" s="1"/>
  <c r="F74"/>
  <c r="F81" s="1"/>
  <c r="E74"/>
  <c r="E81" s="1"/>
  <c r="D74"/>
  <c r="O74" s="1"/>
  <c r="N71"/>
  <c r="M71"/>
  <c r="L71"/>
  <c r="K71"/>
  <c r="J71"/>
  <c r="I71"/>
  <c r="H71"/>
  <c r="G71"/>
  <c r="F71"/>
  <c r="E71"/>
  <c r="D71"/>
  <c r="O71" s="1"/>
  <c r="N70"/>
  <c r="M70"/>
  <c r="L70"/>
  <c r="K70"/>
  <c r="J70"/>
  <c r="I70"/>
  <c r="H70"/>
  <c r="G70"/>
  <c r="F70"/>
  <c r="E70"/>
  <c r="D70"/>
  <c r="O70" s="1"/>
  <c r="N69"/>
  <c r="M69"/>
  <c r="L69"/>
  <c r="K69"/>
  <c r="J69"/>
  <c r="I69"/>
  <c r="H69"/>
  <c r="G69"/>
  <c r="F69"/>
  <c r="E69"/>
  <c r="D69"/>
  <c r="N68"/>
  <c r="M68"/>
  <c r="L68"/>
  <c r="K68"/>
  <c r="J68"/>
  <c r="I68"/>
  <c r="H68"/>
  <c r="G68"/>
  <c r="F68"/>
  <c r="E68"/>
  <c r="D68"/>
  <c r="N67"/>
  <c r="M67"/>
  <c r="L67"/>
  <c r="K67"/>
  <c r="J67"/>
  <c r="I67"/>
  <c r="H67"/>
  <c r="G67"/>
  <c r="F67"/>
  <c r="E67"/>
  <c r="D67"/>
  <c r="O67" s="1"/>
  <c r="N66"/>
  <c r="M66"/>
  <c r="L66"/>
  <c r="K66"/>
  <c r="J66"/>
  <c r="I66"/>
  <c r="H66"/>
  <c r="G66"/>
  <c r="F66"/>
  <c r="E66"/>
  <c r="D66"/>
  <c r="O66" s="1"/>
  <c r="N65"/>
  <c r="M65"/>
  <c r="L65"/>
  <c r="K65"/>
  <c r="J65"/>
  <c r="I65"/>
  <c r="H65"/>
  <c r="G65"/>
  <c r="F65"/>
  <c r="E65"/>
  <c r="D65"/>
  <c r="N64"/>
  <c r="M64"/>
  <c r="L64"/>
  <c r="K64"/>
  <c r="J64"/>
  <c r="I64"/>
  <c r="H64"/>
  <c r="G64"/>
  <c r="F64"/>
  <c r="E64"/>
  <c r="D64"/>
  <c r="N63"/>
  <c r="M63"/>
  <c r="L63"/>
  <c r="K63"/>
  <c r="J63"/>
  <c r="I63"/>
  <c r="H63"/>
  <c r="G63"/>
  <c r="F63"/>
  <c r="E63"/>
  <c r="D63"/>
  <c r="O63" s="1"/>
  <c r="N62"/>
  <c r="M62"/>
  <c r="L62"/>
  <c r="K62"/>
  <c r="J62"/>
  <c r="I62"/>
  <c r="H62"/>
  <c r="G62"/>
  <c r="F62"/>
  <c r="E62"/>
  <c r="D62"/>
  <c r="O62" s="1"/>
  <c r="N61"/>
  <c r="N72" s="1"/>
  <c r="M61"/>
  <c r="L61"/>
  <c r="K61"/>
  <c r="J61"/>
  <c r="I61"/>
  <c r="H61"/>
  <c r="G61"/>
  <c r="F61"/>
  <c r="F72" s="1"/>
  <c r="E61"/>
  <c r="D61"/>
  <c r="N60"/>
  <c r="M60"/>
  <c r="L60"/>
  <c r="K60"/>
  <c r="J60"/>
  <c r="I60"/>
  <c r="H60"/>
  <c r="G60"/>
  <c r="F60"/>
  <c r="E60"/>
  <c r="D60"/>
  <c r="N59"/>
  <c r="M59"/>
  <c r="M72" s="1"/>
  <c r="M91" s="1"/>
  <c r="L59"/>
  <c r="L72" s="1"/>
  <c r="K59"/>
  <c r="K72" s="1"/>
  <c r="J59"/>
  <c r="J72" s="1"/>
  <c r="J91" s="1"/>
  <c r="I59"/>
  <c r="I72" s="1"/>
  <c r="I91" s="1"/>
  <c r="H59"/>
  <c r="H72" s="1"/>
  <c r="G59"/>
  <c r="G72" s="1"/>
  <c r="F59"/>
  <c r="E59"/>
  <c r="E72" s="1"/>
  <c r="E91" s="1"/>
  <c r="D59"/>
  <c r="O59" s="1"/>
  <c r="N46"/>
  <c r="M46"/>
  <c r="L46"/>
  <c r="K46"/>
  <c r="J46"/>
  <c r="I46"/>
  <c r="H46"/>
  <c r="G46"/>
  <c r="F46"/>
  <c r="E46"/>
  <c r="D46"/>
  <c r="N44"/>
  <c r="M44"/>
  <c r="L44"/>
  <c r="K44"/>
  <c r="J44"/>
  <c r="I44"/>
  <c r="H44"/>
  <c r="G44"/>
  <c r="F44"/>
  <c r="E44"/>
  <c r="D44"/>
  <c r="N43"/>
  <c r="M43"/>
  <c r="L43"/>
  <c r="K43"/>
  <c r="J43"/>
  <c r="I43"/>
  <c r="H43"/>
  <c r="G43"/>
  <c r="F43"/>
  <c r="E43"/>
  <c r="D43"/>
  <c r="N42"/>
  <c r="M42"/>
  <c r="L42"/>
  <c r="K42"/>
  <c r="J42"/>
  <c r="I42"/>
  <c r="H42"/>
  <c r="G42"/>
  <c r="F42"/>
  <c r="E42"/>
  <c r="D42"/>
  <c r="O42" s="1"/>
  <c r="N41"/>
  <c r="M41"/>
  <c r="L41"/>
  <c r="K41"/>
  <c r="J41"/>
  <c r="I41"/>
  <c r="H41"/>
  <c r="G41"/>
  <c r="F41"/>
  <c r="E41"/>
  <c r="D41"/>
  <c r="O41" s="1"/>
  <c r="N40"/>
  <c r="M40"/>
  <c r="L40"/>
  <c r="K40"/>
  <c r="J40"/>
  <c r="I40"/>
  <c r="H40"/>
  <c r="G40"/>
  <c r="F40"/>
  <c r="E40"/>
  <c r="D40"/>
  <c r="N39"/>
  <c r="M39"/>
  <c r="L39"/>
  <c r="K39"/>
  <c r="J39"/>
  <c r="I39"/>
  <c r="H39"/>
  <c r="G39"/>
  <c r="F39"/>
  <c r="E39"/>
  <c r="D39"/>
  <c r="N38"/>
  <c r="M38"/>
  <c r="L38"/>
  <c r="K38"/>
  <c r="J38"/>
  <c r="I38"/>
  <c r="H38"/>
  <c r="G38"/>
  <c r="F38"/>
  <c r="E38"/>
  <c r="D38"/>
  <c r="O38" s="1"/>
  <c r="N37"/>
  <c r="M37"/>
  <c r="L37"/>
  <c r="K37"/>
  <c r="J37"/>
  <c r="I37"/>
  <c r="H37"/>
  <c r="G37"/>
  <c r="F37"/>
  <c r="E37"/>
  <c r="D37"/>
  <c r="O37" s="1"/>
  <c r="N36"/>
  <c r="M36"/>
  <c r="L36"/>
  <c r="K36"/>
  <c r="J36"/>
  <c r="J45" s="1"/>
  <c r="I36"/>
  <c r="H36"/>
  <c r="G36"/>
  <c r="F36"/>
  <c r="E36"/>
  <c r="D36"/>
  <c r="N35"/>
  <c r="M35"/>
  <c r="L35"/>
  <c r="K35"/>
  <c r="J35"/>
  <c r="I35"/>
  <c r="H35"/>
  <c r="G35"/>
  <c r="F35"/>
  <c r="E35"/>
  <c r="D35"/>
  <c r="N34"/>
  <c r="N45" s="1"/>
  <c r="M34"/>
  <c r="M45" s="1"/>
  <c r="L34"/>
  <c r="L45" s="1"/>
  <c r="K34"/>
  <c r="K45" s="1"/>
  <c r="J34"/>
  <c r="I34"/>
  <c r="I45" s="1"/>
  <c r="H34"/>
  <c r="H45" s="1"/>
  <c r="G34"/>
  <c r="G45" s="1"/>
  <c r="F34"/>
  <c r="F45" s="1"/>
  <c r="E34"/>
  <c r="E45" s="1"/>
  <c r="D34"/>
  <c r="O34" s="1"/>
  <c r="H32"/>
  <c r="N31"/>
  <c r="N32" s="1"/>
  <c r="M31"/>
  <c r="M32" s="1"/>
  <c r="L31"/>
  <c r="L32" s="1"/>
  <c r="K31"/>
  <c r="K32" s="1"/>
  <c r="J31"/>
  <c r="J32" s="1"/>
  <c r="I31"/>
  <c r="I32" s="1"/>
  <c r="H31"/>
  <c r="G31"/>
  <c r="G32" s="1"/>
  <c r="F31"/>
  <c r="F32" s="1"/>
  <c r="E31"/>
  <c r="E32" s="1"/>
  <c r="D31"/>
  <c r="D32" s="1"/>
  <c r="L29"/>
  <c r="H29"/>
  <c r="D29"/>
  <c r="N28"/>
  <c r="N29" s="1"/>
  <c r="M28"/>
  <c r="M29" s="1"/>
  <c r="L28"/>
  <c r="K28"/>
  <c r="K29" s="1"/>
  <c r="J28"/>
  <c r="J29" s="1"/>
  <c r="I28"/>
  <c r="I29" s="1"/>
  <c r="H28"/>
  <c r="G28"/>
  <c r="G29" s="1"/>
  <c r="F28"/>
  <c r="F29" s="1"/>
  <c r="E28"/>
  <c r="E29" s="1"/>
  <c r="D28"/>
  <c r="N25"/>
  <c r="M25"/>
  <c r="L25"/>
  <c r="K25"/>
  <c r="J25"/>
  <c r="I25"/>
  <c r="H25"/>
  <c r="G25"/>
  <c r="F25"/>
  <c r="E25"/>
  <c r="D25"/>
  <c r="O25" s="1"/>
  <c r="N24"/>
  <c r="M24"/>
  <c r="L24"/>
  <c r="K24"/>
  <c r="J24"/>
  <c r="I24"/>
  <c r="H24"/>
  <c r="G24"/>
  <c r="F24"/>
  <c r="E24"/>
  <c r="D24"/>
  <c r="N23"/>
  <c r="M23"/>
  <c r="L23"/>
  <c r="K23"/>
  <c r="J23"/>
  <c r="I23"/>
  <c r="H23"/>
  <c r="G23"/>
  <c r="F23"/>
  <c r="E23"/>
  <c r="D23"/>
  <c r="N22"/>
  <c r="M22"/>
  <c r="L22"/>
  <c r="K22"/>
  <c r="J22"/>
  <c r="I22"/>
  <c r="H22"/>
  <c r="G22"/>
  <c r="F22"/>
  <c r="E22"/>
  <c r="D22"/>
  <c r="O22" s="1"/>
  <c r="N21"/>
  <c r="M21"/>
  <c r="L21"/>
  <c r="K21"/>
  <c r="J21"/>
  <c r="I21"/>
  <c r="H21"/>
  <c r="G21"/>
  <c r="F21"/>
  <c r="E21"/>
  <c r="D21"/>
  <c r="O21" s="1"/>
  <c r="N20"/>
  <c r="M20"/>
  <c r="L20"/>
  <c r="K20"/>
  <c r="J20"/>
  <c r="I20"/>
  <c r="H20"/>
  <c r="G20"/>
  <c r="F20"/>
  <c r="E20"/>
  <c r="D20"/>
  <c r="N19"/>
  <c r="N26" s="1"/>
  <c r="M19"/>
  <c r="L19"/>
  <c r="K19"/>
  <c r="J19"/>
  <c r="I19"/>
  <c r="H19"/>
  <c r="G19"/>
  <c r="F19"/>
  <c r="F26" s="1"/>
  <c r="E19"/>
  <c r="D19"/>
  <c r="N18"/>
  <c r="M18"/>
  <c r="L18"/>
  <c r="L26" s="1"/>
  <c r="K18"/>
  <c r="J18"/>
  <c r="I18"/>
  <c r="H18"/>
  <c r="G18"/>
  <c r="F18"/>
  <c r="E18"/>
  <c r="D18"/>
  <c r="O18" s="1"/>
  <c r="N17"/>
  <c r="M17"/>
  <c r="M26" s="1"/>
  <c r="L17"/>
  <c r="K17"/>
  <c r="K26" s="1"/>
  <c r="J17"/>
  <c r="J26" s="1"/>
  <c r="I17"/>
  <c r="I26" s="1"/>
  <c r="H17"/>
  <c r="H26" s="1"/>
  <c r="G17"/>
  <c r="G26" s="1"/>
  <c r="F17"/>
  <c r="E17"/>
  <c r="E26" s="1"/>
  <c r="D17"/>
  <c r="K15"/>
  <c r="J15"/>
  <c r="F15"/>
  <c r="N14"/>
  <c r="M14"/>
  <c r="L14"/>
  <c r="K14"/>
  <c r="J14"/>
  <c r="I14"/>
  <c r="H14"/>
  <c r="G14"/>
  <c r="F14"/>
  <c r="E14"/>
  <c r="D14"/>
  <c r="O14" s="1"/>
  <c r="N13"/>
  <c r="M13"/>
  <c r="L13"/>
  <c r="K13"/>
  <c r="J13"/>
  <c r="I13"/>
  <c r="H13"/>
  <c r="G13"/>
  <c r="F13"/>
  <c r="E13"/>
  <c r="D13"/>
  <c r="O13" s="1"/>
  <c r="N12"/>
  <c r="M12"/>
  <c r="L12"/>
  <c r="K12"/>
  <c r="J12"/>
  <c r="I12"/>
  <c r="H12"/>
  <c r="G12"/>
  <c r="F12"/>
  <c r="E12"/>
  <c r="D12"/>
  <c r="O12" s="1"/>
  <c r="N11"/>
  <c r="M11"/>
  <c r="L11"/>
  <c r="K11"/>
  <c r="J11"/>
  <c r="I11"/>
  <c r="H11"/>
  <c r="G11"/>
  <c r="F11"/>
  <c r="E11"/>
  <c r="D11"/>
  <c r="O11" s="1"/>
  <c r="N10"/>
  <c r="M10"/>
  <c r="L10"/>
  <c r="K10"/>
  <c r="J10"/>
  <c r="I10"/>
  <c r="H10"/>
  <c r="G10"/>
  <c r="F10"/>
  <c r="E10"/>
  <c r="D10"/>
  <c r="O10" s="1"/>
  <c r="N9"/>
  <c r="M9"/>
  <c r="L9"/>
  <c r="K9"/>
  <c r="J9"/>
  <c r="I9"/>
  <c r="H9"/>
  <c r="G9"/>
  <c r="F9"/>
  <c r="E9"/>
  <c r="D9"/>
  <c r="O9" s="1"/>
  <c r="N8"/>
  <c r="M8"/>
  <c r="L8"/>
  <c r="K8"/>
  <c r="J8"/>
  <c r="I8"/>
  <c r="H8"/>
  <c r="G8"/>
  <c r="F8"/>
  <c r="E8"/>
  <c r="D8"/>
  <c r="O8" s="1"/>
  <c r="N7"/>
  <c r="M7"/>
  <c r="L7"/>
  <c r="K7"/>
  <c r="J7"/>
  <c r="I7"/>
  <c r="H7"/>
  <c r="G7"/>
  <c r="F7"/>
  <c r="E7"/>
  <c r="D7"/>
  <c r="O7" s="1"/>
  <c r="N6"/>
  <c r="N15" s="1"/>
  <c r="M6"/>
  <c r="M15" s="1"/>
  <c r="L6"/>
  <c r="L15" s="1"/>
  <c r="K6"/>
  <c r="J6"/>
  <c r="I6"/>
  <c r="I15" s="1"/>
  <c r="H6"/>
  <c r="H15" s="1"/>
  <c r="G6"/>
  <c r="G15" s="1"/>
  <c r="G47" s="1"/>
  <c r="F6"/>
  <c r="E6"/>
  <c r="E15" s="1"/>
  <c r="D6"/>
  <c r="O6" s="1"/>
  <c r="M52" i="2"/>
  <c r="L52"/>
  <c r="K52"/>
  <c r="J52"/>
  <c r="I52"/>
  <c r="H52"/>
  <c r="G52"/>
  <c r="F52"/>
  <c r="E52"/>
  <c r="D52"/>
  <c r="C52"/>
  <c r="N52" s="1"/>
  <c r="M51"/>
  <c r="L51"/>
  <c r="K51"/>
  <c r="J51"/>
  <c r="I51"/>
  <c r="H51"/>
  <c r="G51"/>
  <c r="F51"/>
  <c r="E51"/>
  <c r="D51"/>
  <c r="C51"/>
  <c r="N51" s="1"/>
  <c r="M50"/>
  <c r="L50"/>
  <c r="K50"/>
  <c r="J50"/>
  <c r="I50"/>
  <c r="H50"/>
  <c r="G50"/>
  <c r="F50"/>
  <c r="E50"/>
  <c r="D50"/>
  <c r="C50"/>
  <c r="N50" s="1"/>
  <c r="M47"/>
  <c r="L47"/>
  <c r="K47"/>
  <c r="J47"/>
  <c r="I47"/>
  <c r="H47"/>
  <c r="G47"/>
  <c r="F47"/>
  <c r="E47"/>
  <c r="D47"/>
  <c r="C47"/>
  <c r="N47" s="1"/>
  <c r="M46"/>
  <c r="L46"/>
  <c r="K46"/>
  <c r="J46"/>
  <c r="I46"/>
  <c r="H46"/>
  <c r="G46"/>
  <c r="F46"/>
  <c r="E46"/>
  <c r="D46"/>
  <c r="C46"/>
  <c r="N46" s="1"/>
  <c r="M44"/>
  <c r="L44"/>
  <c r="K44"/>
  <c r="J44"/>
  <c r="I44"/>
  <c r="H44"/>
  <c r="G44"/>
  <c r="F44"/>
  <c r="E44"/>
  <c r="D44"/>
  <c r="C44"/>
  <c r="N44" s="1"/>
  <c r="M43"/>
  <c r="L43"/>
  <c r="K43"/>
  <c r="J43"/>
  <c r="I43"/>
  <c r="H43"/>
  <c r="G43"/>
  <c r="F43"/>
  <c r="E43"/>
  <c r="D43"/>
  <c r="C43"/>
  <c r="N43" s="1"/>
  <c r="M42"/>
  <c r="L42"/>
  <c r="K42"/>
  <c r="J42"/>
  <c r="I42"/>
  <c r="H42"/>
  <c r="G42"/>
  <c r="F42"/>
  <c r="E42"/>
  <c r="D42"/>
  <c r="C42"/>
  <c r="N42" s="1"/>
  <c r="M41"/>
  <c r="L41"/>
  <c r="K41"/>
  <c r="J41"/>
  <c r="I41"/>
  <c r="H41"/>
  <c r="G41"/>
  <c r="F41"/>
  <c r="E41"/>
  <c r="D41"/>
  <c r="C41"/>
  <c r="N41" s="1"/>
  <c r="M40"/>
  <c r="L40"/>
  <c r="K40"/>
  <c r="J40"/>
  <c r="I40"/>
  <c r="H40"/>
  <c r="G40"/>
  <c r="F40"/>
  <c r="E40"/>
  <c r="D40"/>
  <c r="C40"/>
  <c r="N40" s="1"/>
  <c r="M39"/>
  <c r="L39"/>
  <c r="K39"/>
  <c r="J39"/>
  <c r="I39"/>
  <c r="H39"/>
  <c r="G39"/>
  <c r="F39"/>
  <c r="E39"/>
  <c r="D39"/>
  <c r="C39"/>
  <c r="N39" s="1"/>
  <c r="M38"/>
  <c r="L38"/>
  <c r="K38"/>
  <c r="J38"/>
  <c r="I38"/>
  <c r="H38"/>
  <c r="G38"/>
  <c r="F38"/>
  <c r="E38"/>
  <c r="D38"/>
  <c r="C38"/>
  <c r="N38" s="1"/>
  <c r="M37"/>
  <c r="L37"/>
  <c r="K37"/>
  <c r="J37"/>
  <c r="I37"/>
  <c r="H37"/>
  <c r="G37"/>
  <c r="F37"/>
  <c r="E37"/>
  <c r="D37"/>
  <c r="C37"/>
  <c r="N37" s="1"/>
  <c r="M36"/>
  <c r="M45" s="1"/>
  <c r="L36"/>
  <c r="L45" s="1"/>
  <c r="K36"/>
  <c r="K45" s="1"/>
  <c r="J36"/>
  <c r="J45" s="1"/>
  <c r="I36"/>
  <c r="I45" s="1"/>
  <c r="H36"/>
  <c r="H45" s="1"/>
  <c r="G36"/>
  <c r="G45" s="1"/>
  <c r="F36"/>
  <c r="F45" s="1"/>
  <c r="E36"/>
  <c r="E45" s="1"/>
  <c r="D36"/>
  <c r="D45" s="1"/>
  <c r="C36"/>
  <c r="N36" s="1"/>
  <c r="M34"/>
  <c r="L34"/>
  <c r="K34"/>
  <c r="J34"/>
  <c r="I34"/>
  <c r="H34"/>
  <c r="G34"/>
  <c r="F34"/>
  <c r="E34"/>
  <c r="D34"/>
  <c r="C34"/>
  <c r="N34" s="1"/>
  <c r="M33"/>
  <c r="L33"/>
  <c r="K33"/>
  <c r="J33"/>
  <c r="I33"/>
  <c r="H33"/>
  <c r="G33"/>
  <c r="F33"/>
  <c r="E33"/>
  <c r="D33"/>
  <c r="C33"/>
  <c r="N33" s="1"/>
  <c r="M32"/>
  <c r="L32"/>
  <c r="K32"/>
  <c r="J32"/>
  <c r="I32"/>
  <c r="H32"/>
  <c r="G32"/>
  <c r="F32"/>
  <c r="E32"/>
  <c r="D32"/>
  <c r="C32"/>
  <c r="N32" s="1"/>
  <c r="M31"/>
  <c r="L31"/>
  <c r="K31"/>
  <c r="J31"/>
  <c r="I31"/>
  <c r="H31"/>
  <c r="G31"/>
  <c r="F31"/>
  <c r="E31"/>
  <c r="D31"/>
  <c r="C31"/>
  <c r="N31" s="1"/>
  <c r="M30"/>
  <c r="L30"/>
  <c r="K30"/>
  <c r="J30"/>
  <c r="I30"/>
  <c r="H30"/>
  <c r="G30"/>
  <c r="F30"/>
  <c r="E30"/>
  <c r="D30"/>
  <c r="C30"/>
  <c r="N30" s="1"/>
  <c r="M29"/>
  <c r="L29"/>
  <c r="K29"/>
  <c r="J29"/>
  <c r="I29"/>
  <c r="H29"/>
  <c r="G29"/>
  <c r="F29"/>
  <c r="E29"/>
  <c r="D29"/>
  <c r="C29"/>
  <c r="N29" s="1"/>
  <c r="M28"/>
  <c r="L28"/>
  <c r="K28"/>
  <c r="J28"/>
  <c r="I28"/>
  <c r="H28"/>
  <c r="G28"/>
  <c r="F28"/>
  <c r="E28"/>
  <c r="D28"/>
  <c r="C28"/>
  <c r="N28" s="1"/>
  <c r="M27"/>
  <c r="L27"/>
  <c r="K27"/>
  <c r="J27"/>
  <c r="I27"/>
  <c r="H27"/>
  <c r="G27"/>
  <c r="F27"/>
  <c r="E27"/>
  <c r="D27"/>
  <c r="C27"/>
  <c r="N27" s="1"/>
  <c r="M26"/>
  <c r="M35" s="1"/>
  <c r="L26"/>
  <c r="L35" s="1"/>
  <c r="L48" s="1"/>
  <c r="K26"/>
  <c r="K35" s="1"/>
  <c r="K48" s="1"/>
  <c r="J26"/>
  <c r="J35" s="1"/>
  <c r="I26"/>
  <c r="I35" s="1"/>
  <c r="H26"/>
  <c r="H35" s="1"/>
  <c r="H48" s="1"/>
  <c r="G26"/>
  <c r="G35" s="1"/>
  <c r="G48" s="1"/>
  <c r="F26"/>
  <c r="F35" s="1"/>
  <c r="E26"/>
  <c r="E35" s="1"/>
  <c r="D26"/>
  <c r="D35" s="1"/>
  <c r="D48" s="1"/>
  <c r="C26"/>
  <c r="N26" s="1"/>
  <c r="M23"/>
  <c r="L23"/>
  <c r="K23"/>
  <c r="J23"/>
  <c r="I23"/>
  <c r="H23"/>
  <c r="G23"/>
  <c r="F23"/>
  <c r="E23"/>
  <c r="D23"/>
  <c r="C23"/>
  <c r="N23" s="1"/>
  <c r="M21"/>
  <c r="L21"/>
  <c r="K21"/>
  <c r="J21"/>
  <c r="I21"/>
  <c r="H21"/>
  <c r="G21"/>
  <c r="F21"/>
  <c r="E21"/>
  <c r="D21"/>
  <c r="C21"/>
  <c r="M20"/>
  <c r="M22" s="1"/>
  <c r="L20"/>
  <c r="L22" s="1"/>
  <c r="K20"/>
  <c r="K22" s="1"/>
  <c r="J20"/>
  <c r="J22" s="1"/>
  <c r="I20"/>
  <c r="I22" s="1"/>
  <c r="H20"/>
  <c r="H22" s="1"/>
  <c r="G20"/>
  <c r="G22" s="1"/>
  <c r="F20"/>
  <c r="F22" s="1"/>
  <c r="E20"/>
  <c r="E22" s="1"/>
  <c r="D20"/>
  <c r="D22" s="1"/>
  <c r="C20"/>
  <c r="M18"/>
  <c r="L18"/>
  <c r="K18"/>
  <c r="J18"/>
  <c r="I18"/>
  <c r="H18"/>
  <c r="G18"/>
  <c r="F18"/>
  <c r="E18"/>
  <c r="D18"/>
  <c r="C18"/>
  <c r="N18" s="1"/>
  <c r="M17"/>
  <c r="L17"/>
  <c r="K17"/>
  <c r="J17"/>
  <c r="I17"/>
  <c r="H17"/>
  <c r="G17"/>
  <c r="F17"/>
  <c r="E17"/>
  <c r="D17"/>
  <c r="C17"/>
  <c r="M16"/>
  <c r="L16"/>
  <c r="K16"/>
  <c r="J16"/>
  <c r="I16"/>
  <c r="H16"/>
  <c r="G16"/>
  <c r="F16"/>
  <c r="E16"/>
  <c r="D16"/>
  <c r="C16"/>
  <c r="M15"/>
  <c r="L15"/>
  <c r="K15"/>
  <c r="J15"/>
  <c r="I15"/>
  <c r="H15"/>
  <c r="G15"/>
  <c r="F15"/>
  <c r="E15"/>
  <c r="D15"/>
  <c r="C15"/>
  <c r="N15" s="1"/>
  <c r="M14"/>
  <c r="L14"/>
  <c r="K14"/>
  <c r="J14"/>
  <c r="I14"/>
  <c r="H14"/>
  <c r="G14"/>
  <c r="F14"/>
  <c r="E14"/>
  <c r="D14"/>
  <c r="C14"/>
  <c r="N14" s="1"/>
  <c r="M13"/>
  <c r="L13"/>
  <c r="K13"/>
  <c r="J13"/>
  <c r="I13"/>
  <c r="H13"/>
  <c r="G13"/>
  <c r="F13"/>
  <c r="E13"/>
  <c r="D13"/>
  <c r="C13"/>
  <c r="M12"/>
  <c r="L12"/>
  <c r="K12"/>
  <c r="J12"/>
  <c r="I12"/>
  <c r="I19" s="1"/>
  <c r="H12"/>
  <c r="G12"/>
  <c r="F12"/>
  <c r="E12"/>
  <c r="D12"/>
  <c r="C12"/>
  <c r="M11"/>
  <c r="M19" s="1"/>
  <c r="L11"/>
  <c r="K11"/>
  <c r="J11"/>
  <c r="I11"/>
  <c r="H11"/>
  <c r="G11"/>
  <c r="F11"/>
  <c r="E11"/>
  <c r="E19" s="1"/>
  <c r="D11"/>
  <c r="C11"/>
  <c r="M10"/>
  <c r="L10"/>
  <c r="L19" s="1"/>
  <c r="K10"/>
  <c r="K19" s="1"/>
  <c r="J10"/>
  <c r="J19" s="1"/>
  <c r="I10"/>
  <c r="H10"/>
  <c r="H19" s="1"/>
  <c r="G10"/>
  <c r="G19" s="1"/>
  <c r="F10"/>
  <c r="F19" s="1"/>
  <c r="E10"/>
  <c r="D10"/>
  <c r="D19" s="1"/>
  <c r="C10"/>
  <c r="N10" s="1"/>
  <c r="M8"/>
  <c r="L8"/>
  <c r="K8"/>
  <c r="J8"/>
  <c r="I8"/>
  <c r="H8"/>
  <c r="G8"/>
  <c r="F8"/>
  <c r="E8"/>
  <c r="D8"/>
  <c r="C8"/>
  <c r="M7"/>
  <c r="L7"/>
  <c r="K7"/>
  <c r="J7"/>
  <c r="I7"/>
  <c r="H7"/>
  <c r="G7"/>
  <c r="F7"/>
  <c r="E7"/>
  <c r="E9" s="1"/>
  <c r="E24" s="1"/>
  <c r="D7"/>
  <c r="C7"/>
  <c r="M6"/>
  <c r="L6"/>
  <c r="K6"/>
  <c r="J6"/>
  <c r="I6"/>
  <c r="H6"/>
  <c r="G6"/>
  <c r="F6"/>
  <c r="E6"/>
  <c r="D6"/>
  <c r="C6"/>
  <c r="N6" s="1"/>
  <c r="M5"/>
  <c r="M9" s="1"/>
  <c r="L5"/>
  <c r="L9" s="1"/>
  <c r="K5"/>
  <c r="K9" s="1"/>
  <c r="J5"/>
  <c r="J9" s="1"/>
  <c r="J24" s="1"/>
  <c r="I5"/>
  <c r="I9" s="1"/>
  <c r="H5"/>
  <c r="H9" s="1"/>
  <c r="G5"/>
  <c r="G9" s="1"/>
  <c r="F5"/>
  <c r="F9" s="1"/>
  <c r="F24" s="1"/>
  <c r="E5"/>
  <c r="D5"/>
  <c r="D9" s="1"/>
  <c r="C5"/>
  <c r="N5" s="1"/>
  <c r="M42" i="1"/>
  <c r="L42"/>
  <c r="K42"/>
  <c r="J42"/>
  <c r="I42"/>
  <c r="H42"/>
  <c r="G42"/>
  <c r="F42"/>
  <c r="E42"/>
  <c r="D42"/>
  <c r="C42"/>
  <c r="N42" s="1"/>
  <c r="M41"/>
  <c r="L41"/>
  <c r="L43" s="1"/>
  <c r="K41"/>
  <c r="J41"/>
  <c r="I41"/>
  <c r="H41"/>
  <c r="H43" s="1"/>
  <c r="G41"/>
  <c r="F41"/>
  <c r="E41"/>
  <c r="D41"/>
  <c r="D43" s="1"/>
  <c r="C41"/>
  <c r="M40"/>
  <c r="M43" s="1"/>
  <c r="L40"/>
  <c r="K40"/>
  <c r="K43" s="1"/>
  <c r="J40"/>
  <c r="J43" s="1"/>
  <c r="I40"/>
  <c r="I43" s="1"/>
  <c r="H40"/>
  <c r="G40"/>
  <c r="G43" s="1"/>
  <c r="F40"/>
  <c r="F43" s="1"/>
  <c r="E40"/>
  <c r="E43" s="1"/>
  <c r="D40"/>
  <c r="C40"/>
  <c r="N40" s="1"/>
  <c r="M38"/>
  <c r="L38"/>
  <c r="K38"/>
  <c r="J38"/>
  <c r="I38"/>
  <c r="H38"/>
  <c r="G38"/>
  <c r="F38"/>
  <c r="E38"/>
  <c r="D38"/>
  <c r="C38"/>
  <c r="M36"/>
  <c r="L36"/>
  <c r="K36"/>
  <c r="J36"/>
  <c r="I36"/>
  <c r="H36"/>
  <c r="G36"/>
  <c r="F36"/>
  <c r="E36"/>
  <c r="D36"/>
  <c r="C36"/>
  <c r="N36" s="1"/>
  <c r="M35"/>
  <c r="L35"/>
  <c r="K35"/>
  <c r="J35"/>
  <c r="I35"/>
  <c r="H35"/>
  <c r="G35"/>
  <c r="F35"/>
  <c r="E35"/>
  <c r="D35"/>
  <c r="C35"/>
  <c r="M34"/>
  <c r="L34"/>
  <c r="K34"/>
  <c r="J34"/>
  <c r="I34"/>
  <c r="H34"/>
  <c r="G34"/>
  <c r="F34"/>
  <c r="E34"/>
  <c r="D34"/>
  <c r="C34"/>
  <c r="N34" s="1"/>
  <c r="M33"/>
  <c r="L33"/>
  <c r="K33"/>
  <c r="J33"/>
  <c r="I33"/>
  <c r="H33"/>
  <c r="G33"/>
  <c r="F33"/>
  <c r="E33"/>
  <c r="D33"/>
  <c r="C33"/>
  <c r="M32"/>
  <c r="L32"/>
  <c r="K32"/>
  <c r="J32"/>
  <c r="I32"/>
  <c r="H32"/>
  <c r="G32"/>
  <c r="F32"/>
  <c r="E32"/>
  <c r="D32"/>
  <c r="C32"/>
  <c r="N32" s="1"/>
  <c r="M31"/>
  <c r="L31"/>
  <c r="K31"/>
  <c r="J31"/>
  <c r="I31"/>
  <c r="H31"/>
  <c r="G31"/>
  <c r="F31"/>
  <c r="E31"/>
  <c r="D31"/>
  <c r="C31"/>
  <c r="M30"/>
  <c r="L30"/>
  <c r="K30"/>
  <c r="J30"/>
  <c r="I30"/>
  <c r="H30"/>
  <c r="G30"/>
  <c r="F30"/>
  <c r="E30"/>
  <c r="D30"/>
  <c r="C30"/>
  <c r="N30" s="1"/>
  <c r="M29"/>
  <c r="L29"/>
  <c r="K29"/>
  <c r="J29"/>
  <c r="I29"/>
  <c r="H29"/>
  <c r="G29"/>
  <c r="F29"/>
  <c r="E29"/>
  <c r="D29"/>
  <c r="C29"/>
  <c r="M28"/>
  <c r="L28"/>
  <c r="K28"/>
  <c r="J28"/>
  <c r="I28"/>
  <c r="H28"/>
  <c r="G28"/>
  <c r="F28"/>
  <c r="E28"/>
  <c r="D28"/>
  <c r="C28"/>
  <c r="N28" s="1"/>
  <c r="M27"/>
  <c r="L27"/>
  <c r="K27"/>
  <c r="J27"/>
  <c r="I27"/>
  <c r="H27"/>
  <c r="G27"/>
  <c r="F27"/>
  <c r="E27"/>
  <c r="D27"/>
  <c r="C27"/>
  <c r="M26"/>
  <c r="L26"/>
  <c r="K26"/>
  <c r="J26"/>
  <c r="I26"/>
  <c r="H26"/>
  <c r="G26"/>
  <c r="F26"/>
  <c r="E26"/>
  <c r="D26"/>
  <c r="C26"/>
  <c r="N26" s="1"/>
  <c r="M25"/>
  <c r="L25"/>
  <c r="K25"/>
  <c r="J25"/>
  <c r="I25"/>
  <c r="H25"/>
  <c r="G25"/>
  <c r="F25"/>
  <c r="E25"/>
  <c r="D25"/>
  <c r="C25"/>
  <c r="M24"/>
  <c r="L24"/>
  <c r="K24"/>
  <c r="J24"/>
  <c r="I24"/>
  <c r="H24"/>
  <c r="G24"/>
  <c r="F24"/>
  <c r="E24"/>
  <c r="D24"/>
  <c r="C24"/>
  <c r="N24" s="1"/>
  <c r="M23"/>
  <c r="L23"/>
  <c r="K23"/>
  <c r="J23"/>
  <c r="I23"/>
  <c r="H23"/>
  <c r="G23"/>
  <c r="F23"/>
  <c r="E23"/>
  <c r="D23"/>
  <c r="C23"/>
  <c r="M22"/>
  <c r="L22"/>
  <c r="K22"/>
  <c r="J22"/>
  <c r="I22"/>
  <c r="H22"/>
  <c r="G22"/>
  <c r="F22"/>
  <c r="E22"/>
  <c r="D22"/>
  <c r="C22"/>
  <c r="N22" s="1"/>
  <c r="M21"/>
  <c r="L21"/>
  <c r="L37" s="1"/>
  <c r="L39" s="1"/>
  <c r="L44" s="1"/>
  <c r="K21"/>
  <c r="J21"/>
  <c r="I21"/>
  <c r="H21"/>
  <c r="H37" s="1"/>
  <c r="H39" s="1"/>
  <c r="H44" s="1"/>
  <c r="G21"/>
  <c r="F21"/>
  <c r="E21"/>
  <c r="D21"/>
  <c r="D37" s="1"/>
  <c r="D39" s="1"/>
  <c r="D44" s="1"/>
  <c r="C21"/>
  <c r="M20"/>
  <c r="M37" s="1"/>
  <c r="M39" s="1"/>
  <c r="M44" s="1"/>
  <c r="L20"/>
  <c r="K20"/>
  <c r="K37" s="1"/>
  <c r="K39" s="1"/>
  <c r="K44" s="1"/>
  <c r="J20"/>
  <c r="J37" s="1"/>
  <c r="J39" s="1"/>
  <c r="J44" s="1"/>
  <c r="I20"/>
  <c r="I37" s="1"/>
  <c r="I39" s="1"/>
  <c r="I44" s="1"/>
  <c r="H20"/>
  <c r="G20"/>
  <c r="G37" s="1"/>
  <c r="G39" s="1"/>
  <c r="G44" s="1"/>
  <c r="F20"/>
  <c r="F37" s="1"/>
  <c r="F39" s="1"/>
  <c r="F44" s="1"/>
  <c r="E20"/>
  <c r="E37" s="1"/>
  <c r="E39" s="1"/>
  <c r="E44" s="1"/>
  <c r="D20"/>
  <c r="C20"/>
  <c r="N20" s="1"/>
  <c r="M16"/>
  <c r="L16"/>
  <c r="K16"/>
  <c r="J16"/>
  <c r="I16"/>
  <c r="H16"/>
  <c r="G16"/>
  <c r="F16"/>
  <c r="E16"/>
  <c r="D16"/>
  <c r="C16"/>
  <c r="M15"/>
  <c r="L15"/>
  <c r="K15"/>
  <c r="K17" s="1"/>
  <c r="J15"/>
  <c r="I15"/>
  <c r="H15"/>
  <c r="G15"/>
  <c r="G17" s="1"/>
  <c r="F15"/>
  <c r="E15"/>
  <c r="D15"/>
  <c r="C15"/>
  <c r="N15" s="1"/>
  <c r="M14"/>
  <c r="M17" s="1"/>
  <c r="L14"/>
  <c r="L17" s="1"/>
  <c r="K14"/>
  <c r="J14"/>
  <c r="J17" s="1"/>
  <c r="I14"/>
  <c r="I17" s="1"/>
  <c r="H14"/>
  <c r="H17" s="1"/>
  <c r="G14"/>
  <c r="F14"/>
  <c r="F17" s="1"/>
  <c r="E14"/>
  <c r="E17" s="1"/>
  <c r="D14"/>
  <c r="D17" s="1"/>
  <c r="C14"/>
  <c r="M12"/>
  <c r="L12"/>
  <c r="K12"/>
  <c r="J12"/>
  <c r="I12"/>
  <c r="H12"/>
  <c r="G12"/>
  <c r="F12"/>
  <c r="E12"/>
  <c r="D12"/>
  <c r="C12"/>
  <c r="N12" s="1"/>
  <c r="M11"/>
  <c r="L11"/>
  <c r="K11"/>
  <c r="J11"/>
  <c r="I11"/>
  <c r="H11"/>
  <c r="G11"/>
  <c r="F11"/>
  <c r="E11"/>
  <c r="D11"/>
  <c r="C11"/>
  <c r="M10"/>
  <c r="L10"/>
  <c r="K10"/>
  <c r="J10"/>
  <c r="I10"/>
  <c r="H10"/>
  <c r="G10"/>
  <c r="F10"/>
  <c r="E10"/>
  <c r="D10"/>
  <c r="C10"/>
  <c r="N10" s="1"/>
  <c r="M9"/>
  <c r="L9"/>
  <c r="K9"/>
  <c r="J9"/>
  <c r="I9"/>
  <c r="H9"/>
  <c r="G9"/>
  <c r="F9"/>
  <c r="E9"/>
  <c r="D9"/>
  <c r="C9"/>
  <c r="M8"/>
  <c r="L8"/>
  <c r="K8"/>
  <c r="J8"/>
  <c r="I8"/>
  <c r="H8"/>
  <c r="G8"/>
  <c r="F8"/>
  <c r="E8"/>
  <c r="D8"/>
  <c r="C8"/>
  <c r="N8" s="1"/>
  <c r="M7"/>
  <c r="L7"/>
  <c r="K7"/>
  <c r="J7"/>
  <c r="I7"/>
  <c r="H7"/>
  <c r="G7"/>
  <c r="F7"/>
  <c r="E7"/>
  <c r="D7"/>
  <c r="C7"/>
  <c r="M6"/>
  <c r="L6"/>
  <c r="K6"/>
  <c r="J6"/>
  <c r="I6"/>
  <c r="H6"/>
  <c r="G6"/>
  <c r="F6"/>
  <c r="E6"/>
  <c r="D6"/>
  <c r="C6"/>
  <c r="N6" s="1"/>
  <c r="M5"/>
  <c r="M13" s="1"/>
  <c r="M18" s="1"/>
  <c r="L5"/>
  <c r="L13" s="1"/>
  <c r="L18" s="1"/>
  <c r="L45" s="1"/>
  <c r="K5"/>
  <c r="K13" s="1"/>
  <c r="K18" s="1"/>
  <c r="K45" s="1"/>
  <c r="J5"/>
  <c r="J13" s="1"/>
  <c r="J18" s="1"/>
  <c r="J45" s="1"/>
  <c r="I5"/>
  <c r="I13" s="1"/>
  <c r="I18" s="1"/>
  <c r="H5"/>
  <c r="H13" s="1"/>
  <c r="H18" s="1"/>
  <c r="H45" s="1"/>
  <c r="G5"/>
  <c r="G13" s="1"/>
  <c r="G18" s="1"/>
  <c r="G45" s="1"/>
  <c r="F5"/>
  <c r="F13" s="1"/>
  <c r="F18" s="1"/>
  <c r="F45" s="1"/>
  <c r="E5"/>
  <c r="E13" s="1"/>
  <c r="E18" s="1"/>
  <c r="D5"/>
  <c r="D13" s="1"/>
  <c r="D18" s="1"/>
  <c r="D45" s="1"/>
  <c r="C5"/>
  <c r="N47" i="3" l="1"/>
  <c r="N92" s="1"/>
  <c r="N94" s="1"/>
  <c r="G92"/>
  <c r="G94" s="1"/>
  <c r="F47"/>
  <c r="H91"/>
  <c r="L91"/>
  <c r="F91"/>
  <c r="N91"/>
  <c r="O15"/>
  <c r="H47"/>
  <c r="L47"/>
  <c r="L92" s="1"/>
  <c r="L94" s="1"/>
  <c r="J47"/>
  <c r="J92" s="1"/>
  <c r="J94" s="1"/>
  <c r="D15"/>
  <c r="I47"/>
  <c r="I92" s="1"/>
  <c r="I94" s="1"/>
  <c r="O17"/>
  <c r="D45"/>
  <c r="O20"/>
  <c r="O24"/>
  <c r="O28"/>
  <c r="O29" s="1"/>
  <c r="O36"/>
  <c r="O45" s="1"/>
  <c r="O40"/>
  <c r="O44"/>
  <c r="O61"/>
  <c r="O65"/>
  <c r="O69"/>
  <c r="O77"/>
  <c r="D81"/>
  <c r="D89"/>
  <c r="D26"/>
  <c r="E47"/>
  <c r="E92" s="1"/>
  <c r="E94" s="1"/>
  <c r="M47"/>
  <c r="M92" s="1"/>
  <c r="M94" s="1"/>
  <c r="K47"/>
  <c r="O19"/>
  <c r="O23"/>
  <c r="O31"/>
  <c r="O32" s="1"/>
  <c r="O35"/>
  <c r="O39"/>
  <c r="O43"/>
  <c r="O46"/>
  <c r="G91"/>
  <c r="K91"/>
  <c r="O60"/>
  <c r="O64"/>
  <c r="O72" s="1"/>
  <c r="O68"/>
  <c r="D72"/>
  <c r="D91" s="1"/>
  <c r="O76"/>
  <c r="O80"/>
  <c r="O81" s="1"/>
  <c r="D84"/>
  <c r="O88"/>
  <c r="O89" s="1"/>
  <c r="O93"/>
  <c r="I24" i="2"/>
  <c r="M24"/>
  <c r="M49" s="1"/>
  <c r="M53" s="1"/>
  <c r="N13"/>
  <c r="N17"/>
  <c r="N21"/>
  <c r="E48"/>
  <c r="E49" s="1"/>
  <c r="E53" s="1"/>
  <c r="I48"/>
  <c r="M48"/>
  <c r="D24"/>
  <c r="D49" s="1"/>
  <c r="D53" s="1"/>
  <c r="H24"/>
  <c r="H49" s="1"/>
  <c r="H53" s="1"/>
  <c r="L24"/>
  <c r="L49" s="1"/>
  <c r="L53" s="1"/>
  <c r="N8"/>
  <c r="N12"/>
  <c r="N16"/>
  <c r="N20"/>
  <c r="N22" s="1"/>
  <c r="F48"/>
  <c r="J48"/>
  <c r="J49" s="1"/>
  <c r="J53" s="1"/>
  <c r="N45"/>
  <c r="F49"/>
  <c r="F53" s="1"/>
  <c r="N9"/>
  <c r="G24"/>
  <c r="G49" s="1"/>
  <c r="G53" s="1"/>
  <c r="K24"/>
  <c r="K49" s="1"/>
  <c r="K53" s="1"/>
  <c r="N7"/>
  <c r="N11"/>
  <c r="N19" s="1"/>
  <c r="N35"/>
  <c r="N48" s="1"/>
  <c r="C9"/>
  <c r="C19"/>
  <c r="C22"/>
  <c r="C35"/>
  <c r="C48" s="1"/>
  <c r="C45"/>
  <c r="C17" i="1"/>
  <c r="N5"/>
  <c r="N9"/>
  <c r="C13"/>
  <c r="C18" s="1"/>
  <c r="N16"/>
  <c r="N23"/>
  <c r="N27"/>
  <c r="N31"/>
  <c r="N35"/>
  <c r="N38"/>
  <c r="N41"/>
  <c r="N43" s="1"/>
  <c r="E45"/>
  <c r="I45"/>
  <c r="M45"/>
  <c r="N7"/>
  <c r="N11"/>
  <c r="N14"/>
  <c r="N21"/>
  <c r="N37" s="1"/>
  <c r="N39" s="1"/>
  <c r="N44" s="1"/>
  <c r="N25"/>
  <c r="N29"/>
  <c r="N33"/>
  <c r="C37"/>
  <c r="C39" s="1"/>
  <c r="C44" s="1"/>
  <c r="C43"/>
  <c r="O91" i="3" l="1"/>
  <c r="D47"/>
  <c r="D92" s="1"/>
  <c r="D94" s="1"/>
  <c r="O26"/>
  <c r="O47" s="1"/>
  <c r="O92" s="1"/>
  <c r="O94" s="1"/>
  <c r="F92"/>
  <c r="F94" s="1"/>
  <c r="K92"/>
  <c r="K94" s="1"/>
  <c r="H92"/>
  <c r="H94" s="1"/>
  <c r="I49" i="2"/>
  <c r="I53" s="1"/>
  <c r="N24"/>
  <c r="N49" s="1"/>
  <c r="N53" s="1"/>
  <c r="C24"/>
  <c r="C49" s="1"/>
  <c r="C53" s="1"/>
  <c r="N17" i="1"/>
  <c r="N13"/>
  <c r="N18" s="1"/>
  <c r="N45" s="1"/>
  <c r="C45"/>
</calcChain>
</file>

<file path=xl/sharedStrings.xml><?xml version="1.0" encoding="utf-8"?>
<sst xmlns="http://schemas.openxmlformats.org/spreadsheetml/2006/main" count="364" uniqueCount="275">
  <si>
    <t>เปรียบเทียบฐานะทางการเงินแยกรายโรงพยาบาล จ.กำแพงเพชร ณ เดือนพฤษภาคม  ปีงบประมาณ 2557</t>
  </si>
  <si>
    <t>รายการ  หน่วย : พันบาท</t>
  </si>
  <si>
    <t>รพท.กำแพงเพชร</t>
  </si>
  <si>
    <t>รพช..ขาณุวรลักษบุรี</t>
  </si>
  <si>
    <t>รพช..คลองขลุง</t>
  </si>
  <si>
    <t>รพช.พรานกระต่าย</t>
  </si>
  <si>
    <t>รพช.คลองลาน</t>
  </si>
  <si>
    <t>รพช.ไทรงาม</t>
  </si>
  <si>
    <t>รพช..ลานกระบือ</t>
  </si>
  <si>
    <t>รพช..ปางศิลาทอง</t>
  </si>
  <si>
    <t>รพช..บึงสามัคคี</t>
  </si>
  <si>
    <t>รพชทรายทองวัฒนา</t>
  </si>
  <si>
    <t>รพชทุ่งโพธิ์ทะเล</t>
  </si>
  <si>
    <t>รวม 11 รพ.</t>
  </si>
  <si>
    <t>สินทรัพย์</t>
  </si>
  <si>
    <t>รวมเงินสดและรายการเทียบเท่าเงินสด</t>
  </si>
  <si>
    <t>รวมลูกหนี้ค่ารักษาพยาบาล สุทธิ + ค่าบริการ</t>
  </si>
  <si>
    <t>ลูกหนี้เงินยืม / เงินสำรองจ่าย</t>
  </si>
  <si>
    <t>รวมรายได้ค้างรับอื่น</t>
  </si>
  <si>
    <t>รวมค่าใช้จ่ายล่วงหน้า</t>
  </si>
  <si>
    <t>ยา , เวชภัณฑ์ไม่ใช่ยา ,วัสดุการแพทย์และวิทยาศาสตร์คงเหลือ</t>
  </si>
  <si>
    <t>วัสดุคงเหลือ</t>
  </si>
  <si>
    <t>สินทรัพย์หมุนเวียนอื่นๆ</t>
  </si>
  <si>
    <t>รวมสินทรัพย์หมุนเวียน   ( 1 )</t>
  </si>
  <si>
    <t>อาคารและสิ่งปลูกสร้าง สุทธิ</t>
  </si>
  <si>
    <t>ครุภัณฑ์และโปรแกรมคอมพิวเตอร์ สุทธิ</t>
  </si>
  <si>
    <t>สินทรัพย์ไม่หมุนเวียนอื่น สุทธิ</t>
  </si>
  <si>
    <t>รวมสินทรัพย์ไม่หมุนเวียน  ( 2 )</t>
  </si>
  <si>
    <t>รวมสินทรัพย์  ( 1 + 2 )</t>
  </si>
  <si>
    <t>หนี้สิน</t>
  </si>
  <si>
    <t>รวมเจ้าหนี้การค้า</t>
  </si>
  <si>
    <t>ค่าใช้จ่ายค้างจ่าย</t>
  </si>
  <si>
    <t>เจ้าหนี้ค่ารักษาพยาบาลตามจ่าย UC ในจังหวัด</t>
  </si>
  <si>
    <t>เจ้าหนี้ค่ารักษาพยาบาลตามจ่าย UC นอกจังหวัด/ต่างสังกัด</t>
  </si>
  <si>
    <t>เจ้าหนี้ค่ารักษาตามจ่ายแรงงานต่างด้าว</t>
  </si>
  <si>
    <t>เจ้าหนี้ค่าบริการจากหน่วยงานภายนอก เช่น เจ้าหนี้ค่าค่าจ้างตรวจทางห้องปฏิบัติการ</t>
  </si>
  <si>
    <t>เงินกองทุน UC</t>
  </si>
  <si>
    <t>เงินกองทุน UC - P&amp;P Expressed demand</t>
  </si>
  <si>
    <t>เงินกองทุน UC งบลงทุน</t>
  </si>
  <si>
    <t>เงินกองทุน แรงงานต่างด้าว</t>
  </si>
  <si>
    <t>เงินทดรองราชการรับจากคลัง</t>
  </si>
  <si>
    <t>เงินกองทุน ประกันสังคม</t>
  </si>
  <si>
    <t>เงินมัดจำ</t>
  </si>
  <si>
    <t>เงินรับฝากอื่นๆ</t>
  </si>
  <si>
    <t>รายได้รับล่วงหน้า</t>
  </si>
  <si>
    <t>รายได้โครงการรอตัดบัญชี-จากกองทุน  UC - P&amp;P Community-based</t>
  </si>
  <si>
    <t>หนี้สินหมุนเวียนอื่น</t>
  </si>
  <si>
    <t>รวมหนี้สินหมุนเวียน  ( 1 )</t>
  </si>
  <si>
    <t>รวมหนี้สินไม่หมุนเวียน   ( 2 )</t>
  </si>
  <si>
    <t>รวมหนี้สิน ( 1 + 2 ) = ( 3 )</t>
  </si>
  <si>
    <t>ทุน</t>
  </si>
  <si>
    <t>รายได้สูง (ต่ำ) กว่าค่าใช้จ่าย ยอดสะสมยกมา</t>
  </si>
  <si>
    <t>รายได้สูง (ต่ำ) กว่าค่าใช้จ่ายงวดปัจจุบัน</t>
  </si>
  <si>
    <t>รวมส่วนของทุน  ( 4 )</t>
  </si>
  <si>
    <t>รวมหนี้สินและส่วนของทุน  ( 3 + 4 )</t>
  </si>
  <si>
    <t>ตรวจสอบ  รวมสินทรัพย์ = รวมหนี้สินและส่วนของทุนหรือไม่?</t>
  </si>
  <si>
    <t>เปรียบเทียบผลการดำเนินงานแยกรายโรงพยาบาล จ.กำแพงเพชร ณ เดือน พฤษภาคม  ปีงบประมาณ 2557</t>
  </si>
  <si>
    <t>รายได้</t>
  </si>
  <si>
    <t>รายได้ ค่ารักษาพยาบาล UC</t>
  </si>
  <si>
    <t>รายได้ค่ารักษา UC - AE/HC/DMI</t>
  </si>
  <si>
    <t>กองทุนUCอื่นๆ</t>
  </si>
  <si>
    <t>รายได้กองทุน UC-CF</t>
  </si>
  <si>
    <t>รวมรายได้จากกองทุนUC ไม่รวมงบลงทุน สุทธิ    (1)</t>
  </si>
  <si>
    <t>รายได้จากการตามจ่าย UC</t>
  </si>
  <si>
    <t xml:space="preserve"> รายได้จาก  EMS</t>
  </si>
  <si>
    <t>รายได้ค่ารักษาเบิกได้</t>
  </si>
  <si>
    <t>รายได้ค่ารักษาประกันสังคม</t>
  </si>
  <si>
    <t>รายได้ค่ารักษาจาก พรบ.ประกันภัยบุคคลที่ 3</t>
  </si>
  <si>
    <t>รายได้ค่ารักษาจากแรงงานต่างด้าว</t>
  </si>
  <si>
    <t>รายได้ค่ารักษาบุคคลที่มีปัญหาสถานะและสิทธิ</t>
  </si>
  <si>
    <t>รายได้ค่ารักษาพยาบาลอื่นๆ</t>
  </si>
  <si>
    <t>รายได้ค่าบริการอื่นๆ</t>
  </si>
  <si>
    <t>รวมรายได้จากค่ารักษาพยาบาลไม่รวมUC สุทธิ  (2)</t>
  </si>
  <si>
    <t>รายได้งบประมาณส่วนบุคลากร</t>
  </si>
  <si>
    <t>รายได้จากโครงการ</t>
  </si>
  <si>
    <t>รวมงบประมาณบุคลากร+โครงการ   (3)</t>
  </si>
  <si>
    <t>รวมรายได้อื่นไม่รวมรายได้งบลงทุน  (4)</t>
  </si>
  <si>
    <t>รวมรายได้ทั้งหมดไม่รวมรายได้งบลงทุน สุทธิ (1+2+3+4)</t>
  </si>
  <si>
    <t>ค่าใช้จ่าย</t>
  </si>
  <si>
    <t>ต้นทุนยา</t>
  </si>
  <si>
    <t>ต้นทุนเวชภัณฑ์มิใช่ยาและวัสดุการแพทย์</t>
  </si>
  <si>
    <t>เงินเดือนและค่าจ้างประจำ(บริการ)</t>
  </si>
  <si>
    <t>ค่าจ้างชั่วคราว(บริการ)</t>
  </si>
  <si>
    <t>ค่าตอบแทน(บริการ)</t>
  </si>
  <si>
    <t>ค่าใช้สอย(บริการ)</t>
  </si>
  <si>
    <t>ค่าสาธารณูปโภค</t>
  </si>
  <si>
    <t>ค่ารักษาตามจ่ายสุทธิ</t>
  </si>
  <si>
    <t>ค่าจ้างตรวจทางห้องปฏิบัติการ</t>
  </si>
  <si>
    <t>รวมต้นทุนค่ารักษาพยาบาลสุทธิ   (1)</t>
  </si>
  <si>
    <t>เงินเดือนและค่าจ้างประจำ(สนับสนุน)</t>
  </si>
  <si>
    <t>ค่าจ้างชั่วคราว(สนับสนุน)</t>
  </si>
  <si>
    <t>ค่าตอบแทน(สนับสนุน)</t>
  </si>
  <si>
    <t>ค่าใช้สอย(สนับสนุน)</t>
  </si>
  <si>
    <t>วัสดุใช้ไป</t>
  </si>
  <si>
    <t>วัสดุเชื้อเพลิงและหล่อลื่นใช้ไป</t>
  </si>
  <si>
    <t>ค่าครุภัณฑ์ต่ำกว่าเกณฑ์</t>
  </si>
  <si>
    <t>สินทรัพย์โอนให้ลูกข่าย(ที่ไม่ใช่ UC)</t>
  </si>
  <si>
    <t>ค่าใช้จ่ายในการดำเนินงานอื่นๆ</t>
  </si>
  <si>
    <t>รวมค่าใช้จ่ายดำเนินการ สุทธิ   (2)</t>
  </si>
  <si>
    <t>ค่าใช้จ่ายโครงการ   (3)</t>
  </si>
  <si>
    <t>ค่าใช้จ่ายอื่นๆ   (4)</t>
  </si>
  <si>
    <t>รวมค่าใช้จ่ายทั้งหมดไม่รวมค่าเสื่อมราคา สุทธิ (1+2+3+4)</t>
  </si>
  <si>
    <t>รายได้สูงกว่า(ต่ำกว่า) ค่าใช้จ่ายสุทธิ ( ไม่รวมค่าเสื่อมราคา )  =  EBITDA</t>
  </si>
  <si>
    <t>รายได้งบลงทุน UC  (รายได้)</t>
  </si>
  <si>
    <t>รายได้งบลงทุน NonUC  (รายได้)</t>
  </si>
  <si>
    <t>ค่าเสื่อมราคา  (ค่าใช้จ่าย)</t>
  </si>
  <si>
    <t>รายได้สูงกว่า (ต่ำกว่า) ค่าใช้จ่ายสุทธิ ( รวมค่าเสื่อมราคา )</t>
  </si>
  <si>
    <t>เปรียบเทียบงบกระแสเงินสด(ทางตรง) แยกรายโรงพยาบาล จ.กำแพงเพชร ณ เดือน พฤษภาคม ปีงบประมาณ 2557</t>
  </si>
  <si>
    <t>เงินสดรับ</t>
  </si>
  <si>
    <t>1. เงินสดรับจากเงินกองทุน UC</t>
  </si>
  <si>
    <t>1.1 เงิน UC OP+IP</t>
  </si>
  <si>
    <t>1.2 เงิน UC - P&amp;P Expressed demand</t>
  </si>
  <si>
    <t>1.3 เงิน UC - AE/HC/DMI</t>
  </si>
  <si>
    <t>1.4 รายได้กองทุน UC- บริการพื้นที่เฉพาะ</t>
  </si>
  <si>
    <t>1.5 เงิน UC เฉพาะโรคอื่นๆ</t>
  </si>
  <si>
    <t>1.6 เงิน UC- อื่นๆ</t>
  </si>
  <si>
    <t>1.7 เงินกองทุน UC  งบลงทุน</t>
  </si>
  <si>
    <t>1.8 เงินกองทุน UC-CF</t>
  </si>
  <si>
    <t>1.9 เงิน UC ปีก่อน</t>
  </si>
  <si>
    <t>รวมเงินสดรับจากเงินกองทุน UC</t>
  </si>
  <si>
    <t>2. เงินสดรับจากค่ารักษาพยาบาล ( ไม่รวมเงินกองทุน UC )</t>
  </si>
  <si>
    <t>2.1 ค่ารักษาพยาบาลตามจ่าย UC</t>
  </si>
  <si>
    <t>2.2 รายได้จาก  EMS</t>
  </si>
  <si>
    <t>2.3 ค่ารักษาพยาบาลเบิกได้</t>
  </si>
  <si>
    <t>2.4 ค่ารักษาพยาบาลประกันสังคม ( รวมเงินกองทุน )</t>
  </si>
  <si>
    <t>2.5 ค่ารักษาพยาบาล พรบ.ประกันภัยบุคคลที่ 3</t>
  </si>
  <si>
    <t>2.6 ค่ารักษาพยาบาลแรงงานต่างด้าว ( รวมเงินกองทุน )</t>
  </si>
  <si>
    <t xml:space="preserve">2.7 รายได้ค่ารักษาบุคคลที่มีปัญหาสถานะและสิทธิ </t>
  </si>
  <si>
    <t>2.8 ค่ารักษาพยาบาลอื่นๆ</t>
  </si>
  <si>
    <t>2.9 ค่าบริการอื่นๆ</t>
  </si>
  <si>
    <t>รวมเงินสดรับจากค่ารักษาพยาบาล ( ไม่รวมเงินกองทุน UC )</t>
  </si>
  <si>
    <t>3. เงินสดรับจากงบประมาณส่วนบุคลากร</t>
  </si>
  <si>
    <t>3.1 จากงบประมาณส่วนบุคลากร</t>
  </si>
  <si>
    <t>รวมเงินสดรับจากงบประมาณส่วนบุคลากร</t>
  </si>
  <si>
    <t>4. เงินสดรับจากโครงการ</t>
  </si>
  <si>
    <t xml:space="preserve">4.1 จากการทำโครงการ  P&amp;P </t>
  </si>
  <si>
    <t>รวมเงินสดรับจากโครงการ</t>
  </si>
  <si>
    <t>5. เงินสดรับอื่นๆ</t>
  </si>
  <si>
    <t>5.1 จากงบประมาณแผ่นดิน-งบลงทุน</t>
  </si>
  <si>
    <t>5.2 จากงบประมาณแผ่นดิน-อื่นๆ</t>
  </si>
  <si>
    <t>5.3 จากงบประมาณแผ่นดิน-เงินอุดหนุน</t>
  </si>
  <si>
    <t>5.4 จากการรับบริจาค , เงินช่วยเหลือ</t>
  </si>
  <si>
    <t>5.5 จากดอกเบี้ย</t>
  </si>
  <si>
    <t>5.6 จากเงินมัดจำ</t>
  </si>
  <si>
    <t>5.7 จากลูกหนี้เงินยืม</t>
  </si>
  <si>
    <t>5.8 จากหนี้สูญได้รับคืน</t>
  </si>
  <si>
    <t xml:space="preserve">5.9  เงินรับฝาก , รับล่วงหน้า  </t>
  </si>
  <si>
    <t>5.10 เงินรับโอนจากแม่ข่าย(ไม่ใช่เงิน UC)</t>
  </si>
  <si>
    <t>5.11 จากรายได้อื่นๆ เช่น รายได้ค่าธรรมเนียม  ฯลฯ</t>
  </si>
  <si>
    <t>รวมเงินสดรับอื่นๆ</t>
  </si>
  <si>
    <t xml:space="preserve">6. เงินสดรับ ที่ย้งคำนวณไม่ครบถ้วน ( หักเงินสดจ่าย )  </t>
  </si>
  <si>
    <t>รวมเงินสดรับทั้งหมด</t>
  </si>
  <si>
    <t>เปรียบเทียบงบกระแสเงินสด(ทางตรง) แยกรายโรงพยาบาล จ.กำแพงเพชร ณ เดือนพฤษภาคม ปีงบประมาณ 2557</t>
  </si>
  <si>
    <t>เงินสดจ่าย</t>
  </si>
  <si>
    <t>1. รายจ่ายเพื่อการรักษาพยาบาล (รายจ่าย Front Office )</t>
  </si>
  <si>
    <t>1.1 จ่ายค่ายา</t>
  </si>
  <si>
    <t>1.2 จ่ายค่าเวชภัณฑ์มิใช่ยาและวัสดุการแพทย์</t>
  </si>
  <si>
    <t>1.3 จ่ายค่าวัสดุวิทยาศาสตร์การแพทย์</t>
  </si>
  <si>
    <t>1.4 จ่ายค่าครุภัณฑ์</t>
  </si>
  <si>
    <t>1.5 จ่ายค่าอาคารและสิ่งปลูกสร้าง</t>
  </si>
  <si>
    <t>1.6 จ่ายเงินเดือนและค่าจ้างประจำ(บริการ)</t>
  </si>
  <si>
    <t>1.7 จ่ายค่าจ้างชั่วคราว(บริการ)</t>
  </si>
  <si>
    <t>1.8 จ่ายค่าตอบแทน(บริการ)</t>
  </si>
  <si>
    <t>1.9 จ่ายค่าสาธารณูปโภค</t>
  </si>
  <si>
    <t>1.10 จ่ายค่ารักษาพยาบาลตามจ่าย UC</t>
  </si>
  <si>
    <t>1.11 จ่ายค่ารักษาตามจ่ายแรงงานต่างด้าว</t>
  </si>
  <si>
    <t>1.12 ค่ารักษาตามจ่ายบุคคลที่มีปัญหาสถานะและสิทธิ</t>
  </si>
  <si>
    <t>1.13 จ่ายค่าบริการจากหน่วยงานภายนอก เช่น ค่าจ้างตรวจทางห้องปฏิบัติการ</t>
  </si>
  <si>
    <t>รวมรายจ่ายเพื่อการรักษาพยาบาล (รายจ่าย Front Office )</t>
  </si>
  <si>
    <t>2. รายจ่ายเพื่อการดำเนินงาน (รายจ่าย Back Office )</t>
  </si>
  <si>
    <t>2.1 จ่ายเงินเดือนและค่าจ้างประจำ(สนับสนุน)</t>
  </si>
  <si>
    <t>2.2 จ่ายค่าจ้างชั่วคราว(สนับสนุน)</t>
  </si>
  <si>
    <t>2.3 จ่ายค่าตอบแทน(สนับสนุน)</t>
  </si>
  <si>
    <t>2.4 จ่ายค่าใช้สอย</t>
  </si>
  <si>
    <t>2.5 จ่ายค่าวัสดุอื่นๆ</t>
  </si>
  <si>
    <t>2.6 จ่ายค่าวัสดุเชื้อเพลิงและหล่อลื่น</t>
  </si>
  <si>
    <t>2.7 จ่ายเงินเพื่อการดำเนินงานอื่นๆ</t>
  </si>
  <si>
    <t>รวมรายจ่ายเพื่อการดำเนินงาน (รายจ่าย Back Office )</t>
  </si>
  <si>
    <t>3. รายจ่ายตามโครงการ</t>
  </si>
  <si>
    <t>3.1 จ่ายตามโครงการ P&amp;P</t>
  </si>
  <si>
    <t>รวมรายจ่ายตามโครงการ</t>
  </si>
  <si>
    <t>4. รายจ่ายอื่นๆ</t>
  </si>
  <si>
    <t>4.1 จ่ายคืนเงินมัดจำ</t>
  </si>
  <si>
    <t>4.2 จ่ายให้ลูกหนี้เงินยืม</t>
  </si>
  <si>
    <t>4.3 ค่าใช้จ่ายอื่นๆ เช่น ค่าใช้จ่ายลักษณะอื่น คืนเงินค่ารักษาพยาบาล อุปกรณ์ และอวัยวะเทียมฯลฯ</t>
  </si>
  <si>
    <t>รวมรายจ่ายอื่นๆ</t>
  </si>
  <si>
    <t xml:space="preserve">5. เงินสดจ่าย ที่ย้งคำนวณไม่ครบถ้วน ( หักเงินสดรับ )  </t>
  </si>
  <si>
    <t>รวมเงินสดจ่ายทั้งหมด</t>
  </si>
  <si>
    <t>เงินสดรับมาก(น้อย)กว่า เงินสดจ่าย</t>
  </si>
  <si>
    <t>เงินสดและรายการเทียบเท่าเงินสด ยกมาจากปีก่อน</t>
  </si>
  <si>
    <t xml:space="preserve">เงินสดและรายการเทียบเท่าเงินสดคงเหลือ </t>
  </si>
  <si>
    <t>เปรียบเทียบอัตราส่วนการเงินและผลงานบริการ แยกรายโรงพยาบาล จ.กำแพงเพชร ณ เดือนพฤษภาคม  ปีงบประมาณ 2557</t>
  </si>
  <si>
    <t>ดัชนี</t>
  </si>
  <si>
    <t>เกณฑ์</t>
  </si>
  <si>
    <t>สภาพคล่องทางการเงิน(Liquidity Ratio)</t>
  </si>
  <si>
    <t>อัตราส่วนทุนหมุนเวียน Current Ratio (เท่า)</t>
  </si>
  <si>
    <t>อัตราส่วนทุนหมุนเวียนเร็ว Quick Ratio (เท่า)</t>
  </si>
  <si>
    <t>ระยะเวลาถัวเฉลี่ยในการเก็บลูกหนี้ค่ารักษา Non UC และ Non SSS ( วัน )</t>
  </si>
  <si>
    <t>ระยะเวลาถัวเฉลี่ยในการเก็บลูกหนี้ค่ารักษาประกันสังคม ( วัน )</t>
  </si>
  <si>
    <t>ระยะเวลาถัวเฉลี่ยในการเก็บลูกหนี้ค่ารักษาตามจ่ายUC ( วัน )</t>
  </si>
  <si>
    <t>ระยะเวลาถัวเฉลี่ยในการเก็บลูกหนี้ค่ารักษาเบิกคลังและต้นสังกัด ( วัน )</t>
  </si>
  <si>
    <t>ระยะเวลาถัวเฉลี่ยการหมุนเวียนของวัสดุคงคลัง (วัน)</t>
  </si>
  <si>
    <t>ระยะเวลาถัวเฉลี่ยการหมุนเวียนของค่ายา เวชภัณฑ์ วัสดุการแพทย์และวิทยาศาสตร์คงคลัง(วัน)</t>
  </si>
  <si>
    <t>ระยะเวลาถัวเฉลี่ยการหมุนเวียนของวัสดุวิทยาศาสตร์การแพทย์คงคลัง(วัน)</t>
  </si>
  <si>
    <t>ระยะเวลาถัวเฉลี่ยในการชำระเจ้าหนี้การค้า(วัน)</t>
  </si>
  <si>
    <t>ระยะเวลาถัวเฉลี่ยในการชำระเจ้าหนี้การค้าสำหรับค่ายา เวชภัณฑ์ วัสดุการแพทย์และวิทยาศาสตร์(วัน)</t>
  </si>
  <si>
    <t>ระยะเวลาถัวเฉลี่ยในการชำระเจ้าหนี้การค้าสำหรับค่าวัสดวิทยาศาสตร์การแพทย์(วัน)</t>
  </si>
  <si>
    <t>ระยะเวลาถัวเฉลี่ยในการชำระเจ้าหนี้ค่ารักษาพยาบาลตามจ่ายในจังหวัด (วัน)</t>
  </si>
  <si>
    <t>ระยะเวลาถัวเฉลี่ยในการชำระเจ้าหนี้ค่ารักษาพยาบาลตามจ่ายนอกจังหวัด,ต่างสังกัด,แรงงานต่างด้าวและค่าบริการ (วัน)</t>
  </si>
  <si>
    <t>ประสิทธิภาพในการใช้ทรัพยากรและการบริหารจัดการ
( Efficiency Ratio )</t>
  </si>
  <si>
    <t>อัตราการหมุนของลูกหนี้ค่ารักษา Non UC และ Non SSS ( ครั้งต่อปี )</t>
  </si>
  <si>
    <t>อัตราการหมุนของลูกหนี้ค่ารักษาประกันสังคม ( ครั้งต่อปี )</t>
  </si>
  <si>
    <t>อัตราการหมุนของลูกหนี้ค่ารักษาตามจ่าย UC ( ครั้งต่อปี )</t>
  </si>
  <si>
    <t>อัตราการหมุนของลูกหนี้ค่ารักษาเบิกคลังและต้นสังกัด ( ครั้งต่อปี )</t>
  </si>
  <si>
    <t>อัตราการหมุนของวัสดุคงคลัง ( ครั้งต่อปี )</t>
  </si>
  <si>
    <t>อัตราการหมุนของยา เวชภัณฑ์และวัสดุการแพทย์คงคลัง ( ครั้งต่อปี )</t>
  </si>
  <si>
    <t>อัตราการหมุนของเจ้าหนี้การค้า ( ครั้งต่อปี )</t>
  </si>
  <si>
    <t>อัตราการหมุนของเจ้าหนี้การค้าสำหรับค่ายา เวชภัณฑ์และวัสดุการแพทย์ ( ครั้งต่อปี )</t>
  </si>
  <si>
    <t>อัตราการหมุนของเจ้าหนี้ค่ารักษาพยาบาลตามจ่ายในจังหวด ( ครั้งต่อปี )</t>
  </si>
  <si>
    <t>อัตราการหมุนของเจ้าหนี้ค่ารักษาพยาบาลตามจ่ายนอกจังหวัด,ต่างสังกัด,แรงงานต่างด้าวและค่าบริการ ( ครั้งต่อปี )</t>
  </si>
  <si>
    <t>การหมุนเวียนของสินทรัพย์บริการเฉลี่ย ( รอบต่อปี )</t>
  </si>
  <si>
    <t>Profitability Ratio</t>
  </si>
  <si>
    <t>อัตรากำไรขั้นต้นไม่รวมค่าเสื่อมราคาและค่าตัดจำหน่าย</t>
  </si>
  <si>
    <t>อัตรากำไรจากการดำเนินงานและโครงการไม่รวมค่าเสื่อมราคาและค่าตัดจำหน่าย</t>
  </si>
  <si>
    <t>อัตรากำไรสุทธิไม่รวมค่าเสื่อมราคาและค่าตัดจำหน่าย</t>
  </si>
  <si>
    <t>กำไรสุทธิรวมค่าเสื่อมราคาและค่าตัดจำหน่าย (ล้านบาท)</t>
  </si>
  <si>
    <t>วิเคราะห์ต้นทุน ( Estimated Cost analysis )</t>
  </si>
  <si>
    <t>ต้นทุนดำเนินการทั้งหมดต่อ RW</t>
  </si>
  <si>
    <t>ไม่เกินค่าเฉลี่ย Percentile 80</t>
  </si>
  <si>
    <t>ต้นทุนดำเนินการทั้งหมดต่อ OPD Visit</t>
  </si>
  <si>
    <t>ต้นทุนบริการต่อ RW</t>
  </si>
  <si>
    <t>ต้นทุนบริการต่อ OPD Visit</t>
  </si>
  <si>
    <t>เปรียบเทียบอัตราส่วนการเงินและผลงานบริการ แยกรายโรงพยาบาล จ.กำแพงเพชร ณ เดือน พฤษภาคม ปีงบประมาณ 2557</t>
  </si>
  <si>
    <t>Operating analysis</t>
  </si>
  <si>
    <t>ทุนสำรองสุทธิ Net Working Capital (หน่วย : ล้านบาท)</t>
  </si>
  <si>
    <t>ทุนสำรองสุทธิพอเพียงต่อค่าใช้จ่าย ( เดือน )</t>
  </si>
  <si>
    <t xml:space="preserve">อัตราส่วนระหว่างเงินลงทุนในสินทรัพย์ไม่หมุนเวียนต่อรายได้ทั้งหมด ไม่รวมงบลงทุน UC , NonUC </t>
  </si>
  <si>
    <t xml:space="preserve">อัตราการครองเตียงต่อปี </t>
  </si>
  <si>
    <t>อัตราการใช้เตียง ( คนต่อเตียงต่อปี )</t>
  </si>
  <si>
    <t xml:space="preserve">อัตราการรับผู้ป่วยในต่อผู้ป่วยนอก ( % ) </t>
  </si>
  <si>
    <t>สัดส่วนRefer in ต่อ Refer out ( เท่า )</t>
  </si>
  <si>
    <t>อัตราตายผู้ป่วยใน :1,000</t>
  </si>
  <si>
    <t>Length of Stay ( LOS )  ( วัน )</t>
  </si>
  <si>
    <t>OPD Utilization  ของประชากร UC ( ครั้ง/คน/ปี )</t>
  </si>
  <si>
    <t>CMI</t>
  </si>
  <si>
    <t xml:space="preserve">อัตราส่วนของค่าใช้จ่ายด้านบุคลากรต่อรายได้ทั้งหมดไม่รวมงบลงทุน </t>
  </si>
  <si>
    <t>ผลงานบริการ</t>
  </si>
  <si>
    <t>รวมผู้ป่วยใน (Sum AdjRW)    ( สะสม )</t>
  </si>
  <si>
    <t>รวมผู้ป่วยนอก (ครั้ง)   ( สะสม )</t>
  </si>
  <si>
    <t>รวมผู้ป่วยใน (คน)   ( สะสม )</t>
  </si>
  <si>
    <t>Factor รพช. = 21.46    รพศ./รพท.= 14.02</t>
  </si>
  <si>
    <t xml:space="preserve">จำนวนเตียง  </t>
  </si>
  <si>
    <t xml:space="preserve">รวมจำนวนเดือนที่รายงาน  </t>
  </si>
  <si>
    <t xml:space="preserve">ประชากรUC ในCUP (คน)  </t>
  </si>
  <si>
    <t>ประชากรUC ในCUP  มาใช้บริการ  ผู้ป่วยนอก (ครั้ง)   ( สะสม )</t>
  </si>
  <si>
    <t>รวมวันนอน  (วัน)  ( สะสม )</t>
  </si>
  <si>
    <t>รับRefer ( ราย )  ( สะสม )</t>
  </si>
  <si>
    <t>ส่งRefer ( ราย )  ( สะสม )</t>
  </si>
  <si>
    <t>รวมจำนวนผู้ป่วยใน ตาย ( ราย )   ( สะสม )</t>
  </si>
  <si>
    <t xml:space="preserve">                             =   ไม่ผ่านเกณฑ์</t>
  </si>
  <si>
    <t>≥ 1.5</t>
  </si>
  <si>
    <t>≥ 1.0</t>
  </si>
  <si>
    <r>
      <t xml:space="preserve">3.1อัตราส่วนเงินสดต่อหนี้สินหมุนเวียน Cash Ratio </t>
    </r>
    <r>
      <rPr>
        <vertAlign val="superscript"/>
        <sz val="10"/>
        <color indexed="8"/>
        <rFont val="Tahoma"/>
        <family val="2"/>
        <scheme val="minor"/>
      </rPr>
      <t>1</t>
    </r>
    <r>
      <rPr>
        <sz val="10"/>
        <color indexed="8"/>
        <rFont val="Tahoma"/>
        <family val="2"/>
        <scheme val="minor"/>
      </rPr>
      <t xml:space="preserve"> (เท่า)</t>
    </r>
  </si>
  <si>
    <t>≥ 0.8</t>
  </si>
  <si>
    <r>
      <t xml:space="preserve">3.2อัตราส่วนเงินสดต่อหนี้สินที่ต้องชำระด้วยตัวเงิน Cash Ratio </t>
    </r>
    <r>
      <rPr>
        <vertAlign val="superscript"/>
        <sz val="10"/>
        <color indexed="8"/>
        <rFont val="Tahoma"/>
        <family val="2"/>
        <scheme val="minor"/>
      </rPr>
      <t>2</t>
    </r>
    <r>
      <rPr>
        <sz val="10"/>
        <color indexed="8"/>
        <rFont val="Tahoma"/>
        <family val="2"/>
        <scheme val="minor"/>
      </rPr>
      <t xml:space="preserve"> (เท่า)</t>
    </r>
  </si>
  <si>
    <t>≤ 90</t>
  </si>
  <si>
    <t>≥ 4</t>
  </si>
  <si>
    <t>≥ 2</t>
  </si>
  <si>
    <t>≥ 0.0%</t>
  </si>
  <si>
    <r>
      <t>หมายเหตุ</t>
    </r>
    <r>
      <rPr>
        <b/>
        <sz val="10"/>
        <color indexed="8"/>
        <rFont val="Tahoma"/>
        <family val="2"/>
        <scheme val="minor"/>
      </rPr>
      <t xml:space="preserve"> : การวิเคราะห์ต้นทุนและผลงานบริการ  ในภาพรวมทั้งจังหวัด  คิดเฉพาะ รพช.</t>
    </r>
  </si>
  <si>
    <r>
      <t>≥</t>
    </r>
    <r>
      <rPr>
        <sz val="10"/>
        <color indexed="12"/>
        <rFont val="Tahoma"/>
        <family val="2"/>
        <scheme val="minor"/>
      </rPr>
      <t xml:space="preserve"> 0.0</t>
    </r>
  </si>
  <si>
    <r>
      <t>≥</t>
    </r>
    <r>
      <rPr>
        <sz val="10"/>
        <color indexed="12"/>
        <rFont val="Tahoma"/>
        <family val="2"/>
        <scheme val="minor"/>
      </rPr>
      <t xml:space="preserve"> 3.0</t>
    </r>
  </si>
  <si>
    <t>≤ 10%</t>
  </si>
  <si>
    <t>≥ 70%</t>
  </si>
  <si>
    <t>≤ 60%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</si>
</sst>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#,##0.00_ ;[Red]\-#,##0.00\ "/>
    <numFmt numFmtId="188" formatCode="_(* #,##0.00_);_(* \(#,##0.00\);_(* &quot;-&quot;??_);_(@_)"/>
    <numFmt numFmtId="189" formatCode="#,##0.0"/>
    <numFmt numFmtId="190" formatCode="0.0%"/>
  </numFmts>
  <fonts count="2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b/>
      <sz val="9"/>
      <color theme="1"/>
      <name val="Tahoma"/>
      <family val="2"/>
      <charset val="222"/>
      <scheme val="minor"/>
    </font>
    <font>
      <b/>
      <sz val="10"/>
      <color theme="1"/>
      <name val="Tahoma"/>
      <family val="2"/>
      <charset val="222"/>
      <scheme val="minor"/>
    </font>
    <font>
      <sz val="10"/>
      <name val="Tahoma"/>
      <family val="2"/>
    </font>
    <font>
      <b/>
      <sz val="10"/>
      <color indexed="8"/>
      <name val="Tahoma"/>
      <family val="2"/>
    </font>
    <font>
      <sz val="9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b/>
      <sz val="9"/>
      <color theme="1"/>
      <name val="Tahoma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0"/>
      <color indexed="8"/>
      <name val="Tahoma"/>
      <family val="2"/>
      <scheme val="minor"/>
    </font>
    <font>
      <b/>
      <u/>
      <sz val="10"/>
      <color indexed="8"/>
      <name val="Tahoma"/>
      <family val="2"/>
      <scheme val="minor"/>
    </font>
    <font>
      <sz val="10"/>
      <color indexed="8"/>
      <name val="Tahoma"/>
      <family val="2"/>
      <scheme val="minor"/>
    </font>
    <font>
      <vertAlign val="superscript"/>
      <sz val="10"/>
      <color indexed="8"/>
      <name val="Tahoma"/>
      <family val="2"/>
      <scheme val="minor"/>
    </font>
    <font>
      <sz val="10"/>
      <name val="Tahoma"/>
      <family val="2"/>
      <scheme val="minor"/>
    </font>
    <font>
      <b/>
      <u/>
      <sz val="10"/>
      <color indexed="12"/>
      <name val="Tahoma"/>
      <family val="2"/>
      <scheme val="minor"/>
    </font>
    <font>
      <sz val="10"/>
      <color indexed="12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theme="5" tint="-0.499984740745262"/>
      <name val="Tahoma"/>
      <family val="2"/>
      <scheme val="minor"/>
    </font>
    <font>
      <b/>
      <u/>
      <sz val="10"/>
      <color theme="5" tint="-0.499984740745262"/>
      <name val="Tahoma"/>
      <family val="2"/>
      <scheme val="minor"/>
    </font>
    <font>
      <sz val="10"/>
      <color rgb="FF632523"/>
      <name val="Tahoma"/>
      <family val="2"/>
      <scheme val="minor"/>
    </font>
    <font>
      <b/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9">
    <xf numFmtId="0" fontId="0" fillId="0" borderId="0" xfId="0"/>
    <xf numFmtId="4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49" fontId="4" fillId="0" borderId="8" xfId="0" applyNumberFormat="1" applyFont="1" applyFill="1" applyBorder="1" applyAlignment="1">
      <alignment horizontal="right" vertical="center" wrapText="1"/>
    </xf>
    <xf numFmtId="49" fontId="4" fillId="0" borderId="9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 applyProtection="1">
      <alignment vertical="center" wrapText="1"/>
    </xf>
    <xf numFmtId="0" fontId="8" fillId="0" borderId="11" xfId="0" applyFont="1" applyBorder="1" applyAlignment="1">
      <alignment vertical="center" wrapText="1"/>
    </xf>
    <xf numFmtId="43" fontId="8" fillId="0" borderId="0" xfId="0" applyNumberFormat="1" applyFont="1" applyBorder="1" applyAlignment="1">
      <alignment vertical="center" wrapText="1"/>
    </xf>
    <xf numFmtId="187" fontId="8" fillId="0" borderId="8" xfId="0" applyNumberFormat="1" applyFont="1" applyBorder="1" applyAlignment="1">
      <alignment horizontal="right" vertical="center" wrapText="1"/>
    </xf>
    <xf numFmtId="187" fontId="8" fillId="0" borderId="12" xfId="0" applyNumberFormat="1" applyFont="1" applyBorder="1" applyAlignment="1">
      <alignment horizontal="right" vertical="center" wrapText="1"/>
    </xf>
    <xf numFmtId="0" fontId="7" fillId="0" borderId="13" xfId="0" applyFont="1" applyBorder="1" applyAlignment="1" applyProtection="1">
      <alignment vertical="center" wrapText="1"/>
    </xf>
    <xf numFmtId="0" fontId="8" fillId="0" borderId="14" xfId="0" applyFont="1" applyBorder="1" applyAlignment="1">
      <alignment vertical="center" wrapText="1"/>
    </xf>
    <xf numFmtId="43" fontId="8" fillId="0" borderId="13" xfId="0" applyNumberFormat="1" applyFont="1" applyBorder="1" applyAlignment="1">
      <alignment vertical="center" wrapText="1"/>
    </xf>
    <xf numFmtId="187" fontId="8" fillId="0" borderId="15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9" fillId="0" borderId="13" xfId="0" applyFont="1" applyBorder="1" applyAlignment="1" applyProtection="1">
      <alignment vertical="center" wrapText="1"/>
    </xf>
    <xf numFmtId="0" fontId="8" fillId="0" borderId="13" xfId="0" applyFont="1" applyBorder="1" applyAlignment="1">
      <alignment vertical="center" wrapText="1"/>
    </xf>
    <xf numFmtId="0" fontId="9" fillId="0" borderId="13" xfId="0" applyFont="1" applyFill="1" applyBorder="1" applyAlignment="1" applyProtection="1">
      <alignment vertical="center" wrapText="1"/>
    </xf>
    <xf numFmtId="0" fontId="9" fillId="0" borderId="7" xfId="0" applyFont="1" applyBorder="1" applyAlignment="1" applyProtection="1">
      <alignment vertical="center" wrapText="1"/>
    </xf>
    <xf numFmtId="0" fontId="7" fillId="4" borderId="16" xfId="0" applyFont="1" applyFill="1" applyBorder="1" applyAlignment="1" applyProtection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5" borderId="17" xfId="0" applyFont="1" applyFill="1" applyBorder="1" applyAlignment="1">
      <alignment vertical="center" wrapText="1"/>
    </xf>
    <xf numFmtId="0" fontId="4" fillId="5" borderId="16" xfId="0" applyFont="1" applyFill="1" applyBorder="1" applyAlignment="1">
      <alignment vertical="center" wrapText="1"/>
    </xf>
    <xf numFmtId="187" fontId="4" fillId="5" borderId="18" xfId="0" applyNumberFormat="1" applyFont="1" applyFill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43" fontId="8" fillId="0" borderId="10" xfId="0" applyNumberFormat="1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43" fontId="8" fillId="0" borderId="7" xfId="0" applyNumberFormat="1" applyFont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43" fontId="4" fillId="3" borderId="16" xfId="0" applyNumberFormat="1" applyFont="1" applyFill="1" applyBorder="1" applyAlignment="1">
      <alignment vertical="center" wrapText="1"/>
    </xf>
    <xf numFmtId="187" fontId="4" fillId="3" borderId="18" xfId="0" applyNumberFormat="1" applyFont="1" applyFill="1" applyBorder="1" applyAlignment="1">
      <alignment horizontal="right" vertical="center" wrapText="1"/>
    </xf>
    <xf numFmtId="187" fontId="4" fillId="0" borderId="8" xfId="0" applyNumberFormat="1" applyFont="1" applyFill="1" applyBorder="1" applyAlignment="1">
      <alignment horizontal="right" vertical="center" wrapText="1"/>
    </xf>
    <xf numFmtId="187" fontId="8" fillId="0" borderId="21" xfId="0" applyNumberFormat="1" applyFont="1" applyBorder="1" applyAlignment="1">
      <alignment horizontal="right" vertical="center" wrapText="1"/>
    </xf>
    <xf numFmtId="43" fontId="4" fillId="5" borderId="16" xfId="0" applyNumberFormat="1" applyFont="1" applyFill="1" applyBorder="1" applyAlignment="1">
      <alignment vertical="center" wrapText="1"/>
    </xf>
    <xf numFmtId="43" fontId="4" fillId="6" borderId="16" xfId="0" applyNumberFormat="1" applyFont="1" applyFill="1" applyBorder="1" applyAlignment="1">
      <alignment vertical="center" wrapText="1"/>
    </xf>
    <xf numFmtId="187" fontId="10" fillId="5" borderId="15" xfId="0" applyNumberFormat="1" applyFont="1" applyFill="1" applyBorder="1" applyAlignment="1">
      <alignment horizontal="right" vertical="center" wrapText="1"/>
    </xf>
    <xf numFmtId="0" fontId="4" fillId="7" borderId="17" xfId="0" applyFont="1" applyFill="1" applyBorder="1" applyAlignment="1">
      <alignment vertical="center" wrapText="1"/>
    </xf>
    <xf numFmtId="43" fontId="4" fillId="7" borderId="16" xfId="0" applyNumberFormat="1" applyFont="1" applyFill="1" applyBorder="1" applyAlignment="1">
      <alignment vertical="center" wrapText="1"/>
    </xf>
    <xf numFmtId="187" fontId="4" fillId="7" borderId="18" xfId="0" applyNumberFormat="1" applyFont="1" applyFill="1" applyBorder="1" applyAlignment="1">
      <alignment horizontal="right" vertical="center" wrapText="1"/>
    </xf>
    <xf numFmtId="187" fontId="8" fillId="0" borderId="22" xfId="0" applyNumberFormat="1" applyFont="1" applyBorder="1" applyAlignment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49" fontId="8" fillId="0" borderId="0" xfId="0" applyNumberFormat="1" applyFont="1" applyAlignment="1">
      <alignment vertical="center" wrapText="1"/>
    </xf>
    <xf numFmtId="49" fontId="8" fillId="0" borderId="0" xfId="0" applyNumberFormat="1" applyFont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49" fontId="8" fillId="0" borderId="9" xfId="0" applyNumberFormat="1" applyFont="1" applyBorder="1" applyAlignment="1">
      <alignment vertical="center" wrapText="1"/>
    </xf>
    <xf numFmtId="49" fontId="8" fillId="0" borderId="23" xfId="0" applyNumberFormat="1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49" fontId="8" fillId="0" borderId="24" xfId="0" applyNumberFormat="1" applyFont="1" applyBorder="1" applyAlignment="1">
      <alignment vertical="center" wrapText="1"/>
    </xf>
    <xf numFmtId="49" fontId="4" fillId="5" borderId="25" xfId="0" applyNumberFormat="1" applyFont="1" applyFill="1" applyBorder="1" applyAlignment="1">
      <alignment vertical="center" wrapText="1"/>
    </xf>
    <xf numFmtId="49" fontId="8" fillId="0" borderId="26" xfId="0" applyNumberFormat="1" applyFont="1" applyBorder="1" applyAlignment="1">
      <alignment vertical="center" wrapText="1"/>
    </xf>
    <xf numFmtId="49" fontId="8" fillId="0" borderId="13" xfId="0" applyNumberFormat="1" applyFont="1" applyBorder="1" applyAlignment="1">
      <alignment vertical="center" wrapText="1"/>
    </xf>
    <xf numFmtId="49" fontId="8" fillId="0" borderId="7" xfId="0" applyNumberFormat="1" applyFont="1" applyBorder="1" applyAlignment="1">
      <alignment vertical="center" wrapText="1"/>
    </xf>
    <xf numFmtId="49" fontId="4" fillId="5" borderId="16" xfId="0" applyNumberFormat="1" applyFont="1" applyFill="1" applyBorder="1" applyAlignment="1">
      <alignment vertical="center" wrapText="1"/>
    </xf>
    <xf numFmtId="49" fontId="8" fillId="0" borderId="10" xfId="0" applyNumberFormat="1" applyFont="1" applyBorder="1" applyAlignment="1">
      <alignment vertical="center" wrapText="1"/>
    </xf>
    <xf numFmtId="187" fontId="8" fillId="0" borderId="27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vertical="center" wrapText="1"/>
    </xf>
    <xf numFmtId="49" fontId="4" fillId="7" borderId="16" xfId="0" applyNumberFormat="1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49" fontId="4" fillId="3" borderId="16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/>
    <xf numFmtId="4" fontId="9" fillId="0" borderId="0" xfId="0" applyNumberFormat="1" applyFont="1"/>
    <xf numFmtId="4" fontId="9" fillId="0" borderId="3" xfId="0" applyNumberFormat="1" applyFont="1" applyBorder="1"/>
    <xf numFmtId="0" fontId="9" fillId="0" borderId="3" xfId="0" applyFont="1" applyBorder="1"/>
    <xf numFmtId="187" fontId="7" fillId="0" borderId="11" xfId="0" applyNumberFormat="1" applyFont="1" applyBorder="1" applyAlignment="1">
      <alignment vertical="center"/>
    </xf>
    <xf numFmtId="187" fontId="7" fillId="0" borderId="0" xfId="0" applyNumberFormat="1" applyFont="1" applyBorder="1" applyAlignment="1">
      <alignment vertical="center"/>
    </xf>
    <xf numFmtId="187" fontId="9" fillId="0" borderId="9" xfId="0" applyNumberFormat="1" applyFont="1" applyBorder="1" applyAlignment="1">
      <alignment vertical="center"/>
    </xf>
    <xf numFmtId="4" fontId="9" fillId="0" borderId="8" xfId="0" applyNumberFormat="1" applyFont="1" applyBorder="1"/>
    <xf numFmtId="0" fontId="9" fillId="0" borderId="8" xfId="0" applyFont="1" applyBorder="1"/>
    <xf numFmtId="187" fontId="9" fillId="0" borderId="19" xfId="0" applyNumberFormat="1" applyFont="1" applyBorder="1" applyAlignment="1">
      <alignment vertical="center"/>
    </xf>
    <xf numFmtId="187" fontId="9" fillId="0" borderId="10" xfId="0" applyNumberFormat="1" applyFont="1" applyBorder="1" applyAlignment="1">
      <alignment vertical="center"/>
    </xf>
    <xf numFmtId="187" fontId="9" fillId="0" borderId="26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4" fontId="9" fillId="0" borderId="8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187" fontId="9" fillId="0" borderId="14" xfId="0" applyNumberFormat="1" applyFont="1" applyBorder="1" applyAlignment="1">
      <alignment vertical="center"/>
    </xf>
    <xf numFmtId="187" fontId="9" fillId="0" borderId="13" xfId="0" applyNumberFormat="1" applyFont="1" applyBorder="1" applyAlignment="1">
      <alignment vertical="center"/>
    </xf>
    <xf numFmtId="187" fontId="9" fillId="0" borderId="23" xfId="0" applyNumberFormat="1" applyFont="1" applyFill="1" applyBorder="1" applyAlignment="1" applyProtection="1">
      <alignment horizontal="left" vertical="center" wrapText="1"/>
    </xf>
    <xf numFmtId="4" fontId="9" fillId="0" borderId="15" xfId="0" applyNumberFormat="1" applyFont="1" applyBorder="1" applyAlignment="1">
      <alignment vertical="center"/>
    </xf>
    <xf numFmtId="4" fontId="9" fillId="0" borderId="23" xfId="0" applyNumberFormat="1" applyFont="1" applyBorder="1" applyAlignment="1">
      <alignment vertical="center"/>
    </xf>
    <xf numFmtId="187" fontId="9" fillId="0" borderId="14" xfId="0" applyNumberFormat="1" applyFont="1" applyFill="1" applyBorder="1" applyAlignment="1">
      <alignment vertical="center"/>
    </xf>
    <xf numFmtId="187" fontId="9" fillId="0" borderId="13" xfId="0" applyNumberFormat="1" applyFont="1" applyFill="1" applyBorder="1" applyAlignment="1">
      <alignment vertical="center"/>
    </xf>
    <xf numFmtId="187" fontId="9" fillId="0" borderId="23" xfId="0" applyNumberFormat="1" applyFont="1" applyFill="1" applyBorder="1" applyAlignment="1">
      <alignment vertical="center"/>
    </xf>
    <xf numFmtId="187" fontId="9" fillId="0" borderId="20" xfId="0" applyNumberFormat="1" applyFont="1" applyBorder="1" applyAlignment="1">
      <alignment vertical="center"/>
    </xf>
    <xf numFmtId="187" fontId="9" fillId="0" borderId="7" xfId="0" applyNumberFormat="1" applyFont="1" applyBorder="1" applyAlignment="1">
      <alignment vertical="center"/>
    </xf>
    <xf numFmtId="187" fontId="9" fillId="0" borderId="24" xfId="0" applyNumberFormat="1" applyFont="1" applyBorder="1" applyAlignment="1">
      <alignment vertical="center"/>
    </xf>
    <xf numFmtId="187" fontId="9" fillId="0" borderId="29" xfId="0" applyNumberFormat="1" applyFont="1" applyBorder="1" applyAlignment="1">
      <alignment vertical="center"/>
    </xf>
    <xf numFmtId="187" fontId="9" fillId="0" borderId="30" xfId="0" applyNumberFormat="1" applyFont="1" applyBorder="1" applyAlignment="1">
      <alignment vertical="center"/>
    </xf>
    <xf numFmtId="187" fontId="9" fillId="0" borderId="31" xfId="0" applyNumberFormat="1" applyFont="1" applyBorder="1" applyAlignment="1">
      <alignment vertical="center"/>
    </xf>
    <xf numFmtId="187" fontId="7" fillId="4" borderId="17" xfId="0" applyNumberFormat="1" applyFont="1" applyFill="1" applyBorder="1" applyAlignment="1">
      <alignment vertical="center"/>
    </xf>
    <xf numFmtId="187" fontId="7" fillId="4" borderId="16" xfId="0" applyNumberFormat="1" applyFont="1" applyFill="1" applyBorder="1" applyAlignment="1">
      <alignment vertical="center"/>
    </xf>
    <xf numFmtId="187" fontId="7" fillId="4" borderId="25" xfId="0" applyNumberFormat="1" applyFont="1" applyFill="1" applyBorder="1" applyAlignment="1">
      <alignment vertical="center"/>
    </xf>
    <xf numFmtId="4" fontId="7" fillId="4" borderId="25" xfId="0" applyNumberFormat="1" applyFont="1" applyFill="1" applyBorder="1" applyAlignment="1">
      <alignment vertical="center"/>
    </xf>
    <xf numFmtId="187" fontId="9" fillId="0" borderId="11" xfId="0" applyNumberFormat="1" applyFont="1" applyBorder="1" applyAlignment="1">
      <alignment vertical="center"/>
    </xf>
    <xf numFmtId="187" fontId="9" fillId="0" borderId="23" xfId="0" applyNumberFormat="1" applyFont="1" applyBorder="1" applyAlignment="1">
      <alignment vertical="center"/>
    </xf>
    <xf numFmtId="0" fontId="9" fillId="0" borderId="23" xfId="0" applyFont="1" applyFill="1" applyBorder="1" applyAlignment="1" applyProtection="1">
      <alignment horizontal="left" vertical="center" wrapText="1"/>
    </xf>
    <xf numFmtId="187" fontId="7" fillId="0" borderId="11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" fontId="7" fillId="0" borderId="3" xfId="0" applyNumberFormat="1" applyFont="1" applyFill="1" applyBorder="1" applyAlignment="1">
      <alignment vertical="center"/>
    </xf>
    <xf numFmtId="187" fontId="9" fillId="0" borderId="0" xfId="0" applyNumberFormat="1" applyFont="1" applyFill="1" applyBorder="1" applyAlignment="1">
      <alignment vertical="center"/>
    </xf>
    <xf numFmtId="4" fontId="9" fillId="0" borderId="6" xfId="0" applyNumberFormat="1" applyFont="1" applyBorder="1" applyAlignment="1">
      <alignment vertical="center"/>
    </xf>
    <xf numFmtId="187" fontId="7" fillId="4" borderId="16" xfId="0" applyNumberFormat="1" applyFont="1" applyFill="1" applyBorder="1" applyAlignment="1" applyProtection="1">
      <alignment horizontal="left" vertical="center"/>
    </xf>
    <xf numFmtId="187" fontId="7" fillId="0" borderId="9" xfId="0" applyNumberFormat="1" applyFont="1" applyFill="1" applyBorder="1" applyAlignment="1">
      <alignment vertical="center"/>
    </xf>
    <xf numFmtId="4" fontId="7" fillId="0" borderId="9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 applyProtection="1">
      <alignment horizontal="left" vertical="center"/>
    </xf>
    <xf numFmtId="187" fontId="7" fillId="0" borderId="10" xfId="0" applyNumberFormat="1" applyFont="1" applyBorder="1" applyAlignment="1">
      <alignment vertical="center"/>
    </xf>
    <xf numFmtId="187" fontId="7" fillId="0" borderId="13" xfId="0" applyNumberFormat="1" applyFont="1" applyBorder="1" applyAlignment="1">
      <alignment vertical="center"/>
    </xf>
    <xf numFmtId="187" fontId="9" fillId="0" borderId="24" xfId="0" applyNumberFormat="1" applyFont="1" applyFill="1" applyBorder="1" applyAlignment="1" applyProtection="1">
      <alignment horizontal="left" vertical="center" wrapText="1"/>
    </xf>
    <xf numFmtId="187" fontId="7" fillId="0" borderId="13" xfId="0" applyNumberFormat="1" applyFont="1" applyFill="1" applyBorder="1" applyAlignment="1">
      <alignment vertical="center"/>
    </xf>
    <xf numFmtId="4" fontId="9" fillId="0" borderId="23" xfId="0" applyNumberFormat="1" applyFont="1" applyFill="1" applyBorder="1" applyAlignment="1">
      <alignment vertical="center"/>
    </xf>
    <xf numFmtId="187" fontId="6" fillId="0" borderId="23" xfId="0" applyNumberFormat="1" applyFont="1" applyFill="1" applyBorder="1" applyAlignment="1" applyProtection="1">
      <alignment horizontal="left" vertical="center" wrapText="1"/>
    </xf>
    <xf numFmtId="187" fontId="9" fillId="0" borderId="0" xfId="0" applyNumberFormat="1" applyFont="1" applyBorder="1" applyAlignment="1">
      <alignment vertical="center"/>
    </xf>
    <xf numFmtId="187" fontId="9" fillId="0" borderId="9" xfId="0" applyNumberFormat="1" applyFont="1" applyFill="1" applyBorder="1" applyAlignment="1" applyProtection="1">
      <alignment horizontal="left" vertical="center" wrapText="1"/>
    </xf>
    <xf numFmtId="4" fontId="9" fillId="0" borderId="23" xfId="0" applyNumberFormat="1" applyFont="1" applyFill="1" applyBorder="1" applyAlignment="1" applyProtection="1">
      <alignment horizontal="left" vertical="center" wrapText="1"/>
    </xf>
    <xf numFmtId="187" fontId="9" fillId="0" borderId="23" xfId="0" applyNumberFormat="1" applyFont="1" applyBorder="1" applyAlignment="1">
      <alignment vertical="center" wrapText="1"/>
    </xf>
    <xf numFmtId="187" fontId="9" fillId="0" borderId="17" xfId="0" applyNumberFormat="1" applyFont="1" applyFill="1" applyBorder="1" applyAlignment="1">
      <alignment vertical="center"/>
    </xf>
    <xf numFmtId="187" fontId="9" fillId="0" borderId="25" xfId="0" applyNumberFormat="1" applyFont="1" applyFill="1" applyBorder="1" applyAlignment="1">
      <alignment vertical="center"/>
    </xf>
    <xf numFmtId="187" fontId="7" fillId="8" borderId="17" xfId="0" applyNumberFormat="1" applyFont="1" applyFill="1" applyBorder="1" applyAlignment="1">
      <alignment vertical="center"/>
    </xf>
    <xf numFmtId="187" fontId="7" fillId="8" borderId="16" xfId="0" applyNumberFormat="1" applyFont="1" applyFill="1" applyBorder="1" applyAlignment="1">
      <alignment vertical="center"/>
    </xf>
    <xf numFmtId="187" fontId="7" fillId="8" borderId="25" xfId="0" applyNumberFormat="1" applyFont="1" applyFill="1" applyBorder="1" applyAlignment="1">
      <alignment vertical="center"/>
    </xf>
    <xf numFmtId="4" fontId="7" fillId="8" borderId="25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187" fontId="12" fillId="0" borderId="0" xfId="0" applyNumberFormat="1" applyFont="1" applyFill="1" applyBorder="1" applyAlignment="1">
      <alignment horizontal="right" vertical="center" wrapText="1"/>
    </xf>
    <xf numFmtId="4" fontId="6" fillId="0" borderId="24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11" fillId="0" borderId="0" xfId="0" applyNumberFormat="1" applyFont="1" applyFill="1" applyBorder="1" applyAlignment="1" applyProtection="1">
      <alignment horizontal="left" vertical="center"/>
    </xf>
    <xf numFmtId="4" fontId="6" fillId="0" borderId="9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26" xfId="0" applyNumberFormat="1" applyFont="1" applyFill="1" applyBorder="1" applyAlignment="1" applyProtection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 wrapText="1"/>
    </xf>
    <xf numFmtId="4" fontId="6" fillId="0" borderId="8" xfId="0" applyNumberFormat="1" applyFont="1" applyFill="1" applyBorder="1" applyAlignment="1" applyProtection="1">
      <alignment horizontal="right" vertical="center" wrapText="1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6" fillId="0" borderId="14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6" fillId="0" borderId="23" xfId="0" applyNumberFormat="1" applyFont="1" applyFill="1" applyBorder="1" applyAlignment="1" applyProtection="1">
      <alignment horizontal="left" vertical="center" wrapText="1"/>
    </xf>
    <xf numFmtId="4" fontId="6" fillId="0" borderId="15" xfId="0" applyNumberFormat="1" applyFont="1" applyFill="1" applyBorder="1" applyAlignment="1" applyProtection="1">
      <alignment horizontal="right" vertical="center" wrapText="1"/>
    </xf>
    <xf numFmtId="4" fontId="6" fillId="0" borderId="23" xfId="0" applyNumberFormat="1" applyFont="1" applyFill="1" applyBorder="1" applyAlignment="1" applyProtection="1">
      <alignment horizontal="right" vertical="center" wrapText="1"/>
    </xf>
    <xf numFmtId="4" fontId="6" fillId="0" borderId="14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0" fontId="6" fillId="0" borderId="23" xfId="0" applyFont="1" applyFill="1" applyBorder="1" applyAlignment="1" applyProtection="1">
      <alignment horizontal="left" vertical="center" wrapText="1"/>
    </xf>
    <xf numFmtId="4" fontId="11" fillId="4" borderId="17" xfId="0" applyNumberFormat="1" applyFont="1" applyFill="1" applyBorder="1" applyAlignment="1">
      <alignment vertical="center"/>
    </xf>
    <xf numFmtId="4" fontId="11" fillId="4" borderId="16" xfId="0" applyNumberFormat="1" applyFont="1" applyFill="1" applyBorder="1" applyAlignment="1">
      <alignment vertical="center"/>
    </xf>
    <xf numFmtId="4" fontId="11" fillId="4" borderId="25" xfId="0" applyNumberFormat="1" applyFont="1" applyFill="1" applyBorder="1" applyAlignment="1" applyProtection="1">
      <alignment horizontal="left" vertical="center"/>
    </xf>
    <xf numFmtId="4" fontId="11" fillId="4" borderId="25" xfId="0" applyNumberFormat="1" applyFont="1" applyFill="1" applyBorder="1" applyAlignment="1" applyProtection="1">
      <alignment horizontal="right" vertical="center"/>
    </xf>
    <xf numFmtId="4" fontId="6" fillId="0" borderId="20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24" xfId="0" applyNumberFormat="1" applyFont="1" applyFill="1" applyBorder="1" applyAlignment="1" applyProtection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left" vertical="center" wrapText="1"/>
    </xf>
    <xf numFmtId="4" fontId="6" fillId="0" borderId="11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11" fillId="4" borderId="25" xfId="0" applyNumberFormat="1" applyFont="1" applyFill="1" applyBorder="1" applyAlignment="1" applyProtection="1">
      <alignment vertical="center"/>
    </xf>
    <xf numFmtId="4" fontId="6" fillId="0" borderId="26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9" xfId="0" applyNumberFormat="1" applyFont="1" applyBorder="1" applyAlignment="1">
      <alignment vertical="center" wrapText="1"/>
    </xf>
    <xf numFmtId="4" fontId="11" fillId="0" borderId="17" xfId="0" applyNumberFormat="1" applyFont="1" applyFill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4" fontId="11" fillId="0" borderId="25" xfId="0" applyNumberFormat="1" applyFont="1" applyFill="1" applyBorder="1" applyAlignment="1" applyProtection="1">
      <alignment horizontal="left" vertical="center"/>
    </xf>
    <xf numFmtId="4" fontId="6" fillId="8" borderId="17" xfId="0" applyNumberFormat="1" applyFont="1" applyFill="1" applyBorder="1" applyAlignment="1">
      <alignment vertical="center"/>
    </xf>
    <xf numFmtId="4" fontId="6" fillId="8" borderId="16" xfId="0" applyNumberFormat="1" applyFont="1" applyFill="1" applyBorder="1" applyAlignment="1">
      <alignment vertical="center"/>
    </xf>
    <xf numFmtId="4" fontId="11" fillId="8" borderId="25" xfId="0" applyNumberFormat="1" applyFont="1" applyFill="1" applyBorder="1" applyAlignment="1">
      <alignment vertical="center"/>
    </xf>
    <xf numFmtId="187" fontId="11" fillId="0" borderId="19" xfId="0" applyNumberFormat="1" applyFont="1" applyBorder="1" applyAlignment="1">
      <alignment vertical="center"/>
    </xf>
    <xf numFmtId="187" fontId="11" fillId="0" borderId="10" xfId="0" applyNumberFormat="1" applyFont="1" applyBorder="1" applyAlignment="1">
      <alignment vertical="center"/>
    </xf>
    <xf numFmtId="187" fontId="11" fillId="0" borderId="26" xfId="0" applyNumberFormat="1" applyFont="1" applyBorder="1" applyAlignment="1">
      <alignment vertical="center"/>
    </xf>
    <xf numFmtId="4" fontId="11" fillId="0" borderId="9" xfId="0" applyNumberFormat="1" applyFont="1" applyBorder="1" applyAlignment="1">
      <alignment vertical="center"/>
    </xf>
    <xf numFmtId="4" fontId="11" fillId="0" borderId="26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4" fontId="11" fillId="0" borderId="13" xfId="0" applyNumberFormat="1" applyFont="1" applyBorder="1" applyAlignment="1">
      <alignment vertical="center"/>
    </xf>
    <xf numFmtId="4" fontId="11" fillId="0" borderId="23" xfId="0" applyNumberFormat="1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4" fontId="6" fillId="0" borderId="29" xfId="0" applyNumberFormat="1" applyFont="1" applyBorder="1" applyAlignment="1">
      <alignment vertical="center"/>
    </xf>
    <xf numFmtId="4" fontId="6" fillId="0" borderId="30" xfId="0" applyNumberFormat="1" applyFont="1" applyBorder="1" applyAlignment="1">
      <alignment vertical="center"/>
    </xf>
    <xf numFmtId="4" fontId="11" fillId="0" borderId="31" xfId="0" applyNumberFormat="1" applyFont="1" applyBorder="1" applyAlignment="1">
      <alignment vertical="center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3" fontId="8" fillId="0" borderId="22" xfId="0" applyNumberFormat="1" applyFont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187" fontId="7" fillId="0" borderId="1" xfId="0" applyNumberFormat="1" applyFont="1" applyBorder="1" applyAlignment="1">
      <alignment horizontal="center" vertical="center"/>
    </xf>
    <xf numFmtId="187" fontId="7" fillId="0" borderId="22" xfId="0" applyNumberFormat="1" applyFont="1" applyBorder="1" applyAlignment="1">
      <alignment horizontal="center" vertical="center"/>
    </xf>
    <xf numFmtId="187" fontId="7" fillId="0" borderId="2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2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4" xfId="0" applyNumberFormat="1" applyFont="1" applyFill="1" applyBorder="1" applyAlignment="1" applyProtection="1">
      <alignment horizontal="center" vertical="center" wrapText="1"/>
    </xf>
    <xf numFmtId="4" fontId="11" fillId="2" borderId="28" xfId="0" applyNumberFormat="1" applyFont="1" applyFill="1" applyBorder="1" applyAlignment="1" applyProtection="1">
      <alignment horizontal="center" vertical="center" wrapText="1"/>
    </xf>
    <xf numFmtId="4" fontId="11" fillId="2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/>
    </xf>
    <xf numFmtId="0" fontId="13" fillId="6" borderId="0" xfId="0" applyFont="1" applyFill="1"/>
    <xf numFmtId="0" fontId="13" fillId="0" borderId="0" xfId="0" applyFont="1"/>
    <xf numFmtId="0" fontId="14" fillId="2" borderId="18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49" fontId="12" fillId="2" borderId="18" xfId="0" applyNumberFormat="1" applyFont="1" applyFill="1" applyBorder="1" applyAlignment="1">
      <alignment vertical="center" wrapText="1"/>
    </xf>
    <xf numFmtId="0" fontId="14" fillId="2" borderId="18" xfId="0" applyFont="1" applyFill="1" applyBorder="1" applyAlignment="1">
      <alignment wrapText="1"/>
    </xf>
    <xf numFmtId="0" fontId="15" fillId="0" borderId="11" xfId="0" applyFont="1" applyFill="1" applyBorder="1" applyAlignment="1" applyProtection="1">
      <alignment horizontal="left"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5" fillId="0" borderId="8" xfId="0" applyFont="1" applyFill="1" applyBorder="1" applyAlignment="1" applyProtection="1">
      <alignment horizontal="left" vertical="center" wrapText="1"/>
    </xf>
    <xf numFmtId="49" fontId="12" fillId="6" borderId="8" xfId="0" applyNumberFormat="1" applyFont="1" applyFill="1" applyBorder="1" applyAlignment="1">
      <alignment vertical="center" wrapText="1"/>
    </xf>
    <xf numFmtId="0" fontId="13" fillId="6" borderId="9" xfId="0" applyFont="1" applyFill="1" applyBorder="1"/>
    <xf numFmtId="0" fontId="16" fillId="9" borderId="11" xfId="0" applyFont="1" applyFill="1" applyBorder="1" applyAlignment="1" applyProtection="1">
      <alignment horizontal="center" vertical="center" wrapText="1"/>
    </xf>
    <xf numFmtId="0" fontId="16" fillId="10" borderId="0" xfId="0" applyFont="1" applyFill="1" applyBorder="1" applyAlignment="1" applyProtection="1">
      <alignment horizontal="left" vertical="center" wrapText="1"/>
    </xf>
    <xf numFmtId="0" fontId="16" fillId="10" borderId="8" xfId="0" applyFont="1" applyFill="1" applyBorder="1" applyAlignment="1" applyProtection="1">
      <alignment horizontal="center" vertical="center" wrapText="1"/>
    </xf>
    <xf numFmtId="4" fontId="13" fillId="11" borderId="12" xfId="0" applyNumberFormat="1" applyFont="1" applyFill="1" applyBorder="1" applyAlignment="1">
      <alignment vertical="center"/>
    </xf>
    <xf numFmtId="0" fontId="16" fillId="9" borderId="14" xfId="0" applyFont="1" applyFill="1" applyBorder="1" applyAlignment="1" applyProtection="1">
      <alignment horizontal="center" vertical="center" wrapText="1"/>
    </xf>
    <xf numFmtId="0" fontId="16" fillId="10" borderId="13" xfId="0" applyFont="1" applyFill="1" applyBorder="1" applyAlignment="1" applyProtection="1">
      <alignment horizontal="left" vertical="center" wrapText="1"/>
    </xf>
    <xf numFmtId="0" fontId="16" fillId="10" borderId="15" xfId="0" applyFont="1" applyFill="1" applyBorder="1" applyAlignment="1" applyProtection="1">
      <alignment horizontal="center" vertical="center" wrapText="1"/>
    </xf>
    <xf numFmtId="0" fontId="18" fillId="9" borderId="13" xfId="0" applyFont="1" applyFill="1" applyBorder="1" applyAlignment="1" applyProtection="1">
      <alignment vertical="center" wrapText="1"/>
    </xf>
    <xf numFmtId="0" fontId="18" fillId="9" borderId="15" xfId="0" applyFont="1" applyFill="1" applyBorder="1" applyAlignment="1" applyProtection="1">
      <alignment horizontal="center" vertical="center" wrapText="1"/>
    </xf>
    <xf numFmtId="3" fontId="13" fillId="11" borderId="12" xfId="0" applyNumberFormat="1" applyFont="1" applyFill="1" applyBorder="1" applyAlignment="1">
      <alignment vertical="center"/>
    </xf>
    <xf numFmtId="0" fontId="16" fillId="0" borderId="14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vertical="center" wrapText="1"/>
    </xf>
    <xf numFmtId="0" fontId="18" fillId="0" borderId="15" xfId="0" applyFont="1" applyBorder="1" applyAlignment="1" applyProtection="1">
      <alignment horizontal="center" vertical="center" wrapText="1"/>
    </xf>
    <xf numFmtId="3" fontId="13" fillId="6" borderId="12" xfId="0" applyNumberFormat="1" applyFont="1" applyFill="1" applyBorder="1" applyAlignment="1">
      <alignment vertical="center"/>
    </xf>
    <xf numFmtId="0" fontId="18" fillId="0" borderId="23" xfId="0" applyFont="1" applyBorder="1" applyAlignment="1" applyProtection="1">
      <alignment vertical="center" wrapText="1"/>
    </xf>
    <xf numFmtId="0" fontId="16" fillId="11" borderId="14" xfId="0" applyFont="1" applyFill="1" applyBorder="1" applyAlignment="1" applyProtection="1">
      <alignment horizontal="center" vertical="center" wrapText="1"/>
    </xf>
    <xf numFmtId="0" fontId="18" fillId="11" borderId="23" xfId="0" applyFont="1" applyFill="1" applyBorder="1" applyAlignment="1" applyProtection="1">
      <alignment vertical="center" wrapText="1"/>
    </xf>
    <xf numFmtId="0" fontId="18" fillId="11" borderId="15" xfId="0" applyFont="1" applyFill="1" applyBorder="1" applyAlignment="1" applyProtection="1">
      <alignment horizontal="center" vertical="center" wrapText="1"/>
    </xf>
    <xf numFmtId="0" fontId="16" fillId="0" borderId="29" xfId="0" applyFont="1" applyBorder="1" applyAlignment="1" applyProtection="1">
      <alignment horizontal="center" vertical="center" wrapText="1"/>
    </xf>
    <xf numFmtId="1" fontId="18" fillId="0" borderId="30" xfId="0" applyNumberFormat="1" applyFont="1" applyBorder="1" applyAlignment="1" applyProtection="1">
      <alignment vertical="center" wrapText="1"/>
    </xf>
    <xf numFmtId="1" fontId="18" fillId="0" borderId="32" xfId="0" applyNumberFormat="1" applyFont="1" applyBorder="1" applyAlignment="1" applyProtection="1">
      <alignment horizontal="center" vertical="center" wrapText="1"/>
    </xf>
    <xf numFmtId="3" fontId="13" fillId="6" borderId="32" xfId="0" applyNumberFormat="1" applyFont="1" applyFill="1" applyBorder="1" applyAlignment="1">
      <alignment vertical="center"/>
    </xf>
    <xf numFmtId="0" fontId="16" fillId="0" borderId="4" xfId="0" applyFont="1" applyBorder="1" applyAlignment="1" applyProtection="1">
      <alignment horizontal="center" vertical="center" wrapText="1"/>
    </xf>
    <xf numFmtId="1" fontId="18" fillId="0" borderId="28" xfId="0" applyNumberFormat="1" applyFont="1" applyBorder="1" applyAlignment="1" applyProtection="1">
      <alignment vertical="center" wrapText="1"/>
    </xf>
    <xf numFmtId="1" fontId="18" fillId="0" borderId="6" xfId="0" applyNumberFormat="1" applyFont="1" applyBorder="1" applyAlignment="1" applyProtection="1">
      <alignment horizontal="center" vertical="center" wrapText="1"/>
    </xf>
    <xf numFmtId="4" fontId="13" fillId="11" borderId="8" xfId="0" applyNumberFormat="1" applyFont="1" applyFill="1" applyBorder="1" applyAlignment="1">
      <alignment vertical="center"/>
    </xf>
    <xf numFmtId="0" fontId="15" fillId="0" borderId="11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27" xfId="0" applyFont="1" applyBorder="1" applyAlignment="1" applyProtection="1">
      <alignment horizontal="left" vertical="center" wrapText="1"/>
    </xf>
    <xf numFmtId="0" fontId="13" fillId="0" borderId="27" xfId="0" applyFont="1" applyBorder="1"/>
    <xf numFmtId="0" fontId="16" fillId="0" borderId="19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18" fillId="0" borderId="7" xfId="0" applyFont="1" applyBorder="1" applyAlignment="1" applyProtection="1">
      <alignment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18" fillId="0" borderId="28" xfId="0" applyFont="1" applyFill="1" applyBorder="1" applyAlignment="1" applyProtection="1">
      <alignment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4" fontId="13" fillId="6" borderId="6" xfId="0" applyNumberFormat="1" applyFont="1" applyFill="1" applyBorder="1" applyAlignment="1">
      <alignment vertical="center"/>
    </xf>
    <xf numFmtId="0" fontId="16" fillId="0" borderId="8" xfId="0" applyFont="1" applyFill="1" applyBorder="1" applyAlignment="1" applyProtection="1">
      <alignment horizontal="center" vertical="center" wrapText="1"/>
    </xf>
    <xf numFmtId="0" fontId="13" fillId="0" borderId="3" xfId="0" applyFont="1" applyBorder="1"/>
    <xf numFmtId="0" fontId="16" fillId="0" borderId="10" xfId="0" applyFont="1" applyFill="1" applyBorder="1" applyAlignment="1" applyProtection="1">
      <alignment horizontal="left" vertical="center" wrapText="1"/>
    </xf>
    <xf numFmtId="10" fontId="13" fillId="6" borderId="12" xfId="2" applyNumberFormat="1" applyFont="1" applyFill="1" applyBorder="1" applyAlignment="1">
      <alignment vertical="center"/>
    </xf>
    <xf numFmtId="0" fontId="16" fillId="0" borderId="13" xfId="0" applyFont="1" applyFill="1" applyBorder="1" applyAlignment="1" applyProtection="1">
      <alignment horizontal="left" vertical="center" wrapText="1"/>
    </xf>
    <xf numFmtId="10" fontId="13" fillId="6" borderId="15" xfId="2" applyNumberFormat="1" applyFont="1" applyFill="1" applyBorder="1" applyAlignment="1">
      <alignment vertical="center"/>
    </xf>
    <xf numFmtId="0" fontId="16" fillId="12" borderId="23" xfId="0" applyFont="1" applyFill="1" applyBorder="1" applyAlignment="1" applyProtection="1">
      <alignment horizontal="left" vertical="center" wrapText="1"/>
    </xf>
    <xf numFmtId="0" fontId="16" fillId="11" borderId="15" xfId="0" applyFont="1" applyFill="1" applyBorder="1" applyAlignment="1" applyProtection="1">
      <alignment horizontal="center" vertical="center" wrapText="1"/>
    </xf>
    <xf numFmtId="10" fontId="13" fillId="11" borderId="15" xfId="2" applyNumberFormat="1" applyFont="1" applyFill="1" applyBorder="1" applyAlignment="1">
      <alignment vertical="center"/>
    </xf>
    <xf numFmtId="10" fontId="13" fillId="11" borderId="12" xfId="2" applyNumberFormat="1" applyFont="1" applyFill="1" applyBorder="1" applyAlignment="1">
      <alignment vertical="center"/>
    </xf>
    <xf numFmtId="0" fontId="16" fillId="6" borderId="4" xfId="0" applyFont="1" applyFill="1" applyBorder="1" applyAlignment="1" applyProtection="1">
      <alignment horizontal="center" vertical="center" wrapText="1"/>
    </xf>
    <xf numFmtId="0" fontId="16" fillId="13" borderId="6" xfId="0" applyFont="1" applyFill="1" applyBorder="1" applyAlignment="1" applyProtection="1">
      <alignment horizontal="left" vertical="center" wrapText="1"/>
    </xf>
    <xf numFmtId="0" fontId="16" fillId="6" borderId="6" xfId="0" applyFont="1" applyFill="1" applyBorder="1" applyAlignment="1" applyProtection="1">
      <alignment horizontal="center" vertical="center" wrapText="1"/>
    </xf>
    <xf numFmtId="188" fontId="12" fillId="6" borderId="18" xfId="1" applyNumberFormat="1" applyFont="1" applyFill="1" applyBorder="1" applyAlignment="1">
      <alignment horizontal="right" vertical="center" wrapText="1"/>
    </xf>
    <xf numFmtId="0" fontId="16" fillId="11" borderId="19" xfId="0" applyFont="1" applyFill="1" applyBorder="1" applyAlignment="1" applyProtection="1">
      <alignment horizontal="center" vertical="center" wrapText="1"/>
    </xf>
    <xf numFmtId="0" fontId="16" fillId="11" borderId="10" xfId="0" applyFont="1" applyFill="1" applyBorder="1" applyAlignment="1" applyProtection="1">
      <alignment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vertical="center" wrapText="1"/>
    </xf>
    <xf numFmtId="0" fontId="16" fillId="0" borderId="15" xfId="0" applyFont="1" applyBorder="1" applyAlignment="1" applyProtection="1">
      <alignment horizontal="center" vertical="center" wrapText="1"/>
    </xf>
    <xf numFmtId="3" fontId="13" fillId="6" borderId="15" xfId="0" applyNumberFormat="1" applyFont="1" applyFill="1" applyBorder="1" applyAlignment="1">
      <alignment vertical="center"/>
    </xf>
    <xf numFmtId="0" fontId="16" fillId="0" borderId="30" xfId="0" applyFont="1" applyBorder="1" applyAlignment="1" applyProtection="1">
      <alignment vertical="center" wrapText="1"/>
    </xf>
    <xf numFmtId="0" fontId="16" fillId="0" borderId="32" xfId="0" applyFont="1" applyBorder="1" applyAlignment="1" applyProtection="1">
      <alignment horizontal="center" vertical="center" wrapText="1"/>
    </xf>
    <xf numFmtId="3" fontId="13" fillId="6" borderId="6" xfId="0" applyNumberFormat="1" applyFont="1" applyFill="1" applyBorder="1" applyAlignment="1">
      <alignment vertical="center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horizontal="center" vertical="center" wrapText="1"/>
    </xf>
    <xf numFmtId="3" fontId="13" fillId="14" borderId="0" xfId="0" applyNumberFormat="1" applyFont="1" applyFill="1" applyBorder="1" applyAlignment="1">
      <alignment vertical="center"/>
    </xf>
    <xf numFmtId="0" fontId="13" fillId="14" borderId="9" xfId="0" applyFont="1" applyFill="1" applyBorder="1"/>
    <xf numFmtId="0" fontId="13" fillId="14" borderId="0" xfId="0" applyFont="1" applyFill="1"/>
    <xf numFmtId="0" fontId="15" fillId="0" borderId="11" xfId="0" applyFont="1" applyBorder="1" applyAlignment="1" applyProtection="1">
      <alignment vertical="center"/>
    </xf>
    <xf numFmtId="0" fontId="13" fillId="0" borderId="0" xfId="0" applyFont="1" applyBorder="1" applyAlignment="1">
      <alignment vertical="center"/>
    </xf>
    <xf numFmtId="49" fontId="12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/>
    <xf numFmtId="0" fontId="19" fillId="0" borderId="11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20" fillId="0" borderId="8" xfId="0" applyFont="1" applyFill="1" applyBorder="1" applyAlignment="1" applyProtection="1">
      <alignment horizontal="left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0" fontId="14" fillId="6" borderId="6" xfId="0" applyFont="1" applyFill="1" applyBorder="1"/>
    <xf numFmtId="0" fontId="20" fillId="0" borderId="19" xfId="0" applyFont="1" applyBorder="1" applyAlignment="1" applyProtection="1">
      <alignment horizontal="center" vertical="center" wrapText="1"/>
    </xf>
    <xf numFmtId="0" fontId="20" fillId="0" borderId="10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189" fontId="21" fillId="0" borderId="12" xfId="0" applyNumberFormat="1" applyFont="1" applyFill="1" applyBorder="1" applyAlignment="1">
      <alignment vertical="center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21" fillId="0" borderId="13" xfId="0" applyFont="1" applyBorder="1" applyAlignment="1" applyProtection="1">
      <alignment vertical="center" wrapText="1"/>
    </xf>
    <xf numFmtId="0" fontId="20" fillId="0" borderId="15" xfId="0" applyFont="1" applyBorder="1" applyAlignment="1" applyProtection="1">
      <alignment horizontal="center" vertical="center" wrapText="1"/>
    </xf>
    <xf numFmtId="10" fontId="21" fillId="0" borderId="12" xfId="0" applyNumberFormat="1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5" xfId="0" applyFont="1" applyFill="1" applyBorder="1" applyAlignment="1" applyProtection="1">
      <alignment horizontal="center" vertical="center" wrapText="1"/>
    </xf>
    <xf numFmtId="0" fontId="20" fillId="0" borderId="13" xfId="0" applyFont="1" applyBorder="1" applyAlignment="1">
      <alignment horizontal="left" vertical="center"/>
    </xf>
    <xf numFmtId="4" fontId="21" fillId="0" borderId="12" xfId="0" applyNumberFormat="1" applyFont="1" applyFill="1" applyBorder="1" applyAlignment="1">
      <alignment vertical="center"/>
    </xf>
    <xf numFmtId="0" fontId="13" fillId="0" borderId="30" xfId="0" applyFont="1" applyBorder="1"/>
    <xf numFmtId="0" fontId="22" fillId="0" borderId="0" xfId="0" applyFont="1"/>
    <xf numFmtId="0" fontId="20" fillId="0" borderId="20" xfId="0" applyFont="1" applyBorder="1" applyAlignment="1" applyProtection="1">
      <alignment horizontal="center" vertical="center" wrapText="1"/>
    </xf>
    <xf numFmtId="0" fontId="20" fillId="0" borderId="7" xfId="0" applyFont="1" applyBorder="1" applyAlignment="1">
      <alignment vertical="center"/>
    </xf>
    <xf numFmtId="0" fontId="20" fillId="0" borderId="21" xfId="0" applyFont="1" applyFill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horizontal="center" vertical="center" wrapText="1"/>
    </xf>
    <xf numFmtId="0" fontId="20" fillId="0" borderId="23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6" xfId="0" applyFont="1" applyBorder="1" applyAlignment="1" applyProtection="1">
      <alignment horizontal="center" vertical="center" wrapText="1"/>
    </xf>
    <xf numFmtId="190" fontId="21" fillId="0" borderId="12" xfId="2" applyNumberFormat="1" applyFont="1" applyFill="1" applyBorder="1" applyAlignment="1">
      <alignment vertical="center"/>
    </xf>
    <xf numFmtId="0" fontId="23" fillId="0" borderId="1" xfId="0" applyFont="1" applyBorder="1" applyAlignment="1" applyProtection="1">
      <alignment horizontal="left" vertical="center" wrapText="1"/>
    </xf>
    <xf numFmtId="0" fontId="23" fillId="0" borderId="2" xfId="0" applyFont="1" applyBorder="1" applyAlignment="1" applyProtection="1">
      <alignment horizontal="left" vertical="center" wrapText="1"/>
    </xf>
    <xf numFmtId="0" fontId="22" fillId="0" borderId="8" xfId="0" applyFont="1" applyFill="1" applyBorder="1" applyAlignment="1" applyProtection="1">
      <alignment horizontal="center" vertical="center" wrapText="1"/>
    </xf>
    <xf numFmtId="189" fontId="22" fillId="0" borderId="3" xfId="0" applyNumberFormat="1" applyFont="1" applyFill="1" applyBorder="1" applyAlignment="1">
      <alignment vertical="center"/>
    </xf>
    <xf numFmtId="0" fontId="22" fillId="6" borderId="3" xfId="0" applyFont="1" applyFill="1" applyBorder="1"/>
    <xf numFmtId="0" fontId="22" fillId="0" borderId="11" xfId="0" applyFont="1" applyBorder="1" applyAlignment="1" applyProtection="1">
      <alignment horizontal="center" vertical="center" wrapText="1"/>
    </xf>
    <xf numFmtId="0" fontId="22" fillId="0" borderId="9" xfId="0" applyFont="1" applyBorder="1" applyAlignment="1">
      <alignment vertical="center"/>
    </xf>
    <xf numFmtId="189" fontId="24" fillId="0" borderId="12" xfId="0" applyNumberFormat="1" applyFont="1" applyFill="1" applyBorder="1" applyAlignment="1">
      <alignment vertical="center"/>
    </xf>
    <xf numFmtId="4" fontId="24" fillId="0" borderId="12" xfId="0" applyNumberFormat="1" applyFont="1" applyFill="1" applyBorder="1" applyAlignment="1">
      <alignment vertical="center"/>
    </xf>
    <xf numFmtId="0" fontId="22" fillId="0" borderId="14" xfId="0" applyFont="1" applyBorder="1" applyAlignment="1" applyProtection="1">
      <alignment horizontal="center" vertical="center" wrapText="1"/>
    </xf>
    <xf numFmtId="0" fontId="22" fillId="0" borderId="23" xfId="0" applyFont="1" applyBorder="1" applyAlignment="1">
      <alignment vertical="center"/>
    </xf>
    <xf numFmtId="0" fontId="22" fillId="0" borderId="15" xfId="0" applyFont="1" applyFill="1" applyBorder="1" applyAlignment="1" applyProtection="1">
      <alignment horizontal="center" vertical="center" wrapText="1"/>
    </xf>
    <xf numFmtId="3" fontId="24" fillId="0" borderId="12" xfId="0" applyNumberFormat="1" applyFont="1" applyFill="1" applyBorder="1" applyAlignment="1">
      <alignment vertical="center"/>
    </xf>
    <xf numFmtId="3" fontId="24" fillId="0" borderId="15" xfId="0" applyNumberFormat="1" applyFont="1" applyFill="1" applyBorder="1" applyAlignment="1">
      <alignment vertical="center"/>
    </xf>
    <xf numFmtId="0" fontId="22" fillId="0" borderId="29" xfId="0" applyFont="1" applyBorder="1" applyAlignment="1" applyProtection="1">
      <alignment horizontal="center" vertical="center" wrapText="1"/>
    </xf>
    <xf numFmtId="0" fontId="22" fillId="0" borderId="31" xfId="0" applyFont="1" applyBorder="1" applyAlignment="1">
      <alignment vertical="center"/>
    </xf>
    <xf numFmtId="0" fontId="22" fillId="0" borderId="32" xfId="0" applyFont="1" applyFill="1" applyBorder="1" applyAlignment="1" applyProtection="1">
      <alignment horizontal="center" vertical="center" wrapText="1"/>
    </xf>
    <xf numFmtId="3" fontId="24" fillId="0" borderId="6" xfId="0" applyNumberFormat="1" applyFont="1" applyFill="1" applyBorder="1" applyAlignment="1">
      <alignment vertical="center"/>
    </xf>
    <xf numFmtId="0" fontId="20" fillId="0" borderId="0" xfId="0" applyFont="1" applyBorder="1" applyAlignment="1" applyProtection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 applyProtection="1">
      <alignment horizontal="center" vertical="center" wrapText="1"/>
    </xf>
    <xf numFmtId="189" fontId="21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 applyProtection="1">
      <alignment vertical="center"/>
    </xf>
    <xf numFmtId="43" fontId="25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6" fillId="6" borderId="0" xfId="0" applyFont="1" applyFill="1"/>
    <xf numFmtId="0" fontId="26" fillId="0" borderId="0" xfId="0" applyFont="1"/>
    <xf numFmtId="43" fontId="25" fillId="0" borderId="11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6" borderId="9" xfId="0" applyFont="1" applyFill="1" applyBorder="1"/>
  </cellXfs>
  <cellStyles count="3">
    <cellStyle name="เครื่องหมายจุลภาค" xfId="1" builtinId="3"/>
    <cellStyle name="ปกติ" xfId="0" builtinId="0"/>
    <cellStyle name="เปอร์เซ็นต์" xfId="2" builtinId="5"/>
  </cellStyles>
  <dxfs count="34">
    <dxf>
      <font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419101</xdr:colOff>
      <xdr:row>76</xdr:row>
      <xdr:rowOff>30652</xdr:rowOff>
    </xdr:from>
    <xdr:to>
      <xdr:col>1</xdr:col>
      <xdr:colOff>876301</xdr:colOff>
      <xdr:row>76</xdr:row>
      <xdr:rowOff>154477</xdr:rowOff>
    </xdr:to>
    <xdr:sp macro="" textlink="">
      <xdr:nvSpPr>
        <xdr:cNvPr id="2" name="สี่เหลี่ยมผืนผ้า 1"/>
        <xdr:cNvSpPr/>
      </xdr:nvSpPr>
      <xdr:spPr>
        <a:xfrm>
          <a:off x="714376" y="13622827"/>
          <a:ext cx="457200" cy="123825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.LV4APDR24GC2YNW/Downloads/&#3605;&#3634;&#3619;&#3634;&#3591;&#3585;&#3634;&#3619;&#3623;&#3636;&#3648;&#3588;&#3619;&#3634;&#3632;&#3627;&#3660;%20&#3592;.&#3585;&#3635;&#3649;&#3614;&#3591;&#3648;&#3614;&#3594;&#3619;&#3603;%20&#3648;&#3604;&#3639;&#3629;&#3609;&#3614;&#3620;&#3625;&#3616;&#3634;&#3588;&#3617;%20255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ูตรกระแสเงินสด"/>
      <sheetName val="ผังบัญชี"/>
      <sheetName val="ดุล"/>
      <sheetName val="ดำเนินงาน"/>
      <sheetName val="รายละเอียดเพิ่มเติม"/>
      <sheetName val="รายละเอียดค่าตอบแทน"/>
      <sheetName val="กระแสเงินสด"/>
      <sheetName val="ข้อมูลที่ใช้วิคราะห์"/>
      <sheetName val="อัตราส่วนการเงิน"/>
      <sheetName val="ต้นทุนระดับประเทศ"/>
      <sheetName val="เปรียบเทียบBLธค."/>
      <sheetName val="เปรียบเทียบIEธค."/>
      <sheetName val="เปรียบเทียบcashธค."/>
      <sheetName val="เปรียบเทียบอัตราส่วนธค."/>
      <sheetName val="เปรียบเทียบBLมค."/>
      <sheetName val="เปรียบเทียบIEมค."/>
      <sheetName val="เปรียบเทียบcashมค."/>
      <sheetName val="เปรียบเทียบอัตราส่วนมค."/>
      <sheetName val="เปรียบเทียบBLมิย."/>
      <sheetName val="เปรียบเทียบIEมิย."/>
      <sheetName val="เปรียบเทียบcashมิย."/>
      <sheetName val="เปรียบเทียบอัตราส่วนมิย."/>
      <sheetName val="เปรียบเทียบBLกย."/>
      <sheetName val="เปรียบเทียบIEกย."/>
      <sheetName val="เปรียบเทียบcashกย."/>
      <sheetName val="เปรียบเทียบอัตราส่วนกย."/>
      <sheetName val="เปรียบเทียบBLกพ."/>
      <sheetName val="เปรียบเทียบIEกพ."/>
      <sheetName val="เปรียบเทียบcashกพ."/>
      <sheetName val="เปรียบเทียบอัตราส่วนกพ."/>
      <sheetName val="เปรียบเทียบBLมีค."/>
      <sheetName val="เปรียบเทียบIEมีค."/>
      <sheetName val="เปรียบเทียบcashมีค."/>
      <sheetName val="เปรียบเทียบอัตราส่วนมีค."/>
      <sheetName val="เปรียบเทียบBLเมย."/>
      <sheetName val="เปรียบเทียบIEเมย."/>
      <sheetName val="เปรียบเทียบcashเมย."/>
      <sheetName val="เปรียบเทียบอัตราส่วนเมย."/>
      <sheetName val="เปรียบเทียบBLพค."/>
      <sheetName val="เปรียบเทียบIEพค."/>
      <sheetName val="เปรียบเทียบcashพค."/>
      <sheetName val="เปรียบเทียบอัตราส่วนพค."/>
    </sheetNames>
    <sheetDataSet>
      <sheetData sheetId="0"/>
      <sheetData sheetId="1"/>
      <sheetData sheetId="2">
        <row r="139">
          <cell r="K139">
            <v>162160.77137999996</v>
          </cell>
          <cell r="X139">
            <v>106695.31143999999</v>
          </cell>
          <cell r="AK139">
            <v>65241.884469999997</v>
          </cell>
          <cell r="AX139">
            <v>43870.586410000004</v>
          </cell>
          <cell r="BK139">
            <v>64642.149890000008</v>
          </cell>
          <cell r="BX139">
            <v>16773.323489999999</v>
          </cell>
          <cell r="CK139">
            <v>28707.102130000003</v>
          </cell>
          <cell r="CX139">
            <v>19511.560149999998</v>
          </cell>
          <cell r="DK139">
            <v>12979.857910000001</v>
          </cell>
          <cell r="DX139">
            <v>30415.964770000002</v>
          </cell>
          <cell r="EK139">
            <v>24845.072860000004</v>
          </cell>
        </row>
        <row r="140">
          <cell r="K140">
            <v>53514.788840000008</v>
          </cell>
          <cell r="X140">
            <v>6728.344970000001</v>
          </cell>
          <cell r="AK140">
            <v>4117.6108199999999</v>
          </cell>
          <cell r="AX140">
            <v>3627.8570399999999</v>
          </cell>
          <cell r="BK140">
            <v>3431.4775</v>
          </cell>
          <cell r="BX140">
            <v>2581.7786599999999</v>
          </cell>
          <cell r="CK140">
            <v>1899.3374500000002</v>
          </cell>
          <cell r="CX140">
            <v>1371.7184000000002</v>
          </cell>
          <cell r="DK140">
            <v>1152.0715600000001</v>
          </cell>
          <cell r="DX140">
            <v>2425.6043100000002</v>
          </cell>
          <cell r="EK140">
            <v>1353.71777</v>
          </cell>
        </row>
        <row r="141">
          <cell r="K141">
            <v>751.22400000000005</v>
          </cell>
          <cell r="X141">
            <v>187.684</v>
          </cell>
          <cell r="AK141">
            <v>248.19</v>
          </cell>
          <cell r="AX141">
            <v>137.376</v>
          </cell>
          <cell r="BK141">
            <v>17.8</v>
          </cell>
          <cell r="BX141">
            <v>179.303</v>
          </cell>
          <cell r="CK141">
            <v>71.92</v>
          </cell>
          <cell r="CX141">
            <v>30</v>
          </cell>
          <cell r="DK141">
            <v>69.304000000000002</v>
          </cell>
          <cell r="DX141">
            <v>916.178</v>
          </cell>
          <cell r="EK141">
            <v>110.97</v>
          </cell>
        </row>
        <row r="142">
          <cell r="K142">
            <v>0</v>
          </cell>
          <cell r="X142">
            <v>0</v>
          </cell>
          <cell r="AK142">
            <v>0</v>
          </cell>
          <cell r="AX142">
            <v>1093.1542099999999</v>
          </cell>
          <cell r="BK142">
            <v>1302.3</v>
          </cell>
          <cell r="BX142">
            <v>0</v>
          </cell>
          <cell r="CK142">
            <v>0</v>
          </cell>
          <cell r="CX142">
            <v>0</v>
          </cell>
          <cell r="DK142">
            <v>0</v>
          </cell>
          <cell r="DX142">
            <v>0</v>
          </cell>
          <cell r="EK142">
            <v>0</v>
          </cell>
        </row>
        <row r="143">
          <cell r="K143">
            <v>0</v>
          </cell>
          <cell r="X143">
            <v>0</v>
          </cell>
          <cell r="AK143">
            <v>4615.2</v>
          </cell>
          <cell r="AX143">
            <v>0</v>
          </cell>
          <cell r="BK143">
            <v>3250.3</v>
          </cell>
          <cell r="BX143">
            <v>0</v>
          </cell>
          <cell r="CK143">
            <v>1111.2</v>
          </cell>
          <cell r="CX143">
            <v>0</v>
          </cell>
          <cell r="DK143">
            <v>195.3</v>
          </cell>
          <cell r="DX143">
            <v>792.4</v>
          </cell>
          <cell r="EK143">
            <v>0</v>
          </cell>
        </row>
        <row r="144">
          <cell r="K144">
            <v>29286.640970000004</v>
          </cell>
          <cell r="X144">
            <v>6213.9250899999997</v>
          </cell>
          <cell r="AK144">
            <v>5040.0211100000006</v>
          </cell>
          <cell r="AX144">
            <v>5587.9398100000008</v>
          </cell>
          <cell r="BK144">
            <v>5859.2554299999993</v>
          </cell>
          <cell r="BX144">
            <v>7677.8282499999996</v>
          </cell>
          <cell r="CK144">
            <v>3200.0586000000003</v>
          </cell>
          <cell r="CX144">
            <v>2466.4288199999996</v>
          </cell>
          <cell r="DK144">
            <v>2967.9345400000002</v>
          </cell>
          <cell r="DX144">
            <v>3489.3743599999998</v>
          </cell>
          <cell r="EK144">
            <v>1771.8759</v>
          </cell>
        </row>
        <row r="145">
          <cell r="K145">
            <v>5013.7505700000002</v>
          </cell>
          <cell r="X145">
            <v>284.44059999999996</v>
          </cell>
          <cell r="AK145">
            <v>226.75930000000002</v>
          </cell>
          <cell r="AX145">
            <v>968.18627000000004</v>
          </cell>
          <cell r="BK145">
            <v>564.76900000000001</v>
          </cell>
          <cell r="BX145">
            <v>967.3972</v>
          </cell>
          <cell r="CK145">
            <v>214.96700000000001</v>
          </cell>
          <cell r="CX145">
            <v>179.03169</v>
          </cell>
          <cell r="DK145">
            <v>83.243499999999997</v>
          </cell>
          <cell r="DX145">
            <v>532.23036000000002</v>
          </cell>
          <cell r="EK145">
            <v>155.23079999999999</v>
          </cell>
        </row>
        <row r="146">
          <cell r="K146">
            <v>0</v>
          </cell>
          <cell r="X146">
            <v>0</v>
          </cell>
          <cell r="AK146">
            <v>0</v>
          </cell>
          <cell r="AX146">
            <v>0</v>
          </cell>
          <cell r="BK146">
            <v>0</v>
          </cell>
          <cell r="BX146">
            <v>0</v>
          </cell>
          <cell r="CK146">
            <v>0</v>
          </cell>
          <cell r="CX146">
            <v>0</v>
          </cell>
          <cell r="DK146">
            <v>0</v>
          </cell>
          <cell r="DX146">
            <v>0</v>
          </cell>
          <cell r="EK146">
            <v>0</v>
          </cell>
        </row>
        <row r="148">
          <cell r="K148">
            <v>225538.51936999999</v>
          </cell>
          <cell r="X148">
            <v>84654.047250000018</v>
          </cell>
          <cell r="AK148">
            <v>27508.118930000001</v>
          </cell>
          <cell r="AX148">
            <v>27098.587199999998</v>
          </cell>
          <cell r="BK148">
            <v>23368.736530000002</v>
          </cell>
          <cell r="BX148">
            <v>11168.343040000002</v>
          </cell>
          <cell r="CK148">
            <v>5949.2212699999982</v>
          </cell>
          <cell r="CX148">
            <v>20145.16302</v>
          </cell>
          <cell r="DK148">
            <v>11622.013079999999</v>
          </cell>
          <cell r="DX148">
            <v>21982.602200000001</v>
          </cell>
          <cell r="EK148">
            <v>12985.753440000002</v>
          </cell>
        </row>
        <row r="149">
          <cell r="K149">
            <v>176426.92426000009</v>
          </cell>
          <cell r="X149">
            <v>23763.53384</v>
          </cell>
          <cell r="AK149">
            <v>21327.098620000001</v>
          </cell>
          <cell r="AX149">
            <v>17966.672400000003</v>
          </cell>
          <cell r="BK149">
            <v>16686.115740000001</v>
          </cell>
          <cell r="BX149">
            <v>10563.461090000001</v>
          </cell>
          <cell r="CK149">
            <v>7962.2043699999986</v>
          </cell>
          <cell r="CX149">
            <v>7867.7139599999991</v>
          </cell>
          <cell r="DK149">
            <v>7645.8086400000002</v>
          </cell>
          <cell r="DX149">
            <v>13517.423589999999</v>
          </cell>
          <cell r="EK149">
            <v>5671.1550599999991</v>
          </cell>
        </row>
        <row r="150">
          <cell r="K150">
            <v>9361.3999800000001</v>
          </cell>
          <cell r="X150">
            <v>0</v>
          </cell>
          <cell r="AK150">
            <v>0</v>
          </cell>
          <cell r="AX150">
            <v>0</v>
          </cell>
          <cell r="BK150">
            <v>293.2</v>
          </cell>
          <cell r="BX150">
            <v>0</v>
          </cell>
          <cell r="CK150">
            <v>0</v>
          </cell>
          <cell r="CX150">
            <v>1140.979</v>
          </cell>
          <cell r="DK150">
            <v>0</v>
          </cell>
          <cell r="DX150">
            <v>252.5</v>
          </cell>
          <cell r="EK150">
            <v>0</v>
          </cell>
        </row>
        <row r="154">
          <cell r="K154">
            <v>38036.78241</v>
          </cell>
          <cell r="X154">
            <v>12840.026900000001</v>
          </cell>
          <cell r="AK154">
            <v>8583.8859300000004</v>
          </cell>
          <cell r="AX154">
            <v>12981.222380000001</v>
          </cell>
          <cell r="BK154">
            <v>9281.5319699999982</v>
          </cell>
          <cell r="BX154">
            <v>4899.8304000000007</v>
          </cell>
          <cell r="CK154">
            <v>11443.496559999998</v>
          </cell>
          <cell r="CX154">
            <v>3668.3663900000001</v>
          </cell>
          <cell r="DK154">
            <v>3059.0985499999997</v>
          </cell>
          <cell r="DX154">
            <v>10478.885040000001</v>
          </cell>
          <cell r="EK154">
            <v>3390.1686299999997</v>
          </cell>
        </row>
        <row r="155">
          <cell r="K155">
            <v>5851.94</v>
          </cell>
          <cell r="X155">
            <v>2254.3964999999998</v>
          </cell>
          <cell r="AK155">
            <v>5202.301840000001</v>
          </cell>
          <cell r="AX155">
            <v>686.30746999999997</v>
          </cell>
          <cell r="BK155">
            <v>4821.0145599999996</v>
          </cell>
          <cell r="BX155">
            <v>1709.9722400000001</v>
          </cell>
          <cell r="CK155">
            <v>1540.8055799999997</v>
          </cell>
          <cell r="CX155">
            <v>0</v>
          </cell>
          <cell r="DK155">
            <v>854.42763999999988</v>
          </cell>
          <cell r="DX155">
            <v>1128.7629399999998</v>
          </cell>
          <cell r="EK155">
            <v>15.918190000000001</v>
          </cell>
        </row>
        <row r="156">
          <cell r="K156">
            <v>145.81700000000001</v>
          </cell>
          <cell r="X156">
            <v>14.148</v>
          </cell>
          <cell r="AK156">
            <v>247.26</v>
          </cell>
          <cell r="AX156">
            <v>387.27100000000002</v>
          </cell>
          <cell r="BK156">
            <v>450.45400000000001</v>
          </cell>
          <cell r="BX156">
            <v>449.68200000000002</v>
          </cell>
          <cell r="CK156">
            <v>427.19200000000001</v>
          </cell>
          <cell r="CX156">
            <v>586.04300000000001</v>
          </cell>
          <cell r="DK156">
            <v>53.823999999999998</v>
          </cell>
          <cell r="DX156">
            <v>181.28399999999999</v>
          </cell>
          <cell r="EK156">
            <v>199.12700000000001</v>
          </cell>
        </row>
        <row r="157">
          <cell r="K157">
            <v>89.974999999999994</v>
          </cell>
          <cell r="X157">
            <v>0</v>
          </cell>
          <cell r="AK157">
            <v>0.9</v>
          </cell>
          <cell r="AX157">
            <v>22.5</v>
          </cell>
          <cell r="BK157">
            <v>0</v>
          </cell>
          <cell r="BX157">
            <v>0</v>
          </cell>
          <cell r="CK157">
            <v>1.7</v>
          </cell>
          <cell r="CX157">
            <v>0</v>
          </cell>
          <cell r="DK157">
            <v>7.5</v>
          </cell>
          <cell r="DX157">
            <v>29.3</v>
          </cell>
          <cell r="EK157">
            <v>0</v>
          </cell>
        </row>
        <row r="158">
          <cell r="K158">
            <v>0.25</v>
          </cell>
          <cell r="X158">
            <v>86.962500000000006</v>
          </cell>
          <cell r="AK158">
            <v>14.83</v>
          </cell>
          <cell r="AX158">
            <v>12.063000000000001</v>
          </cell>
          <cell r="BK158">
            <v>3.972</v>
          </cell>
          <cell r="BX158">
            <v>3.8029999999999999</v>
          </cell>
          <cell r="CK158">
            <v>8.3829999999999991</v>
          </cell>
          <cell r="CX158">
            <v>5.0679999999999996</v>
          </cell>
          <cell r="DK158">
            <v>0</v>
          </cell>
          <cell r="DX158">
            <v>10.35657</v>
          </cell>
          <cell r="EK158">
            <v>0.495</v>
          </cell>
        </row>
        <row r="159">
          <cell r="K159">
            <v>2831.9376000000002</v>
          </cell>
          <cell r="X159">
            <v>65.599999999999994</v>
          </cell>
          <cell r="AK159">
            <v>22.32</v>
          </cell>
          <cell r="AX159">
            <v>247.4436</v>
          </cell>
          <cell r="BK159">
            <v>55.221800000000002</v>
          </cell>
          <cell r="BX159">
            <v>0</v>
          </cell>
          <cell r="CK159">
            <v>57.175400000000003</v>
          </cell>
          <cell r="CX159">
            <v>49.412399999999998</v>
          </cell>
          <cell r="DK159">
            <v>0</v>
          </cell>
          <cell r="DX159">
            <v>10.071999999999999</v>
          </cell>
          <cell r="EK159">
            <v>15.075799999999999</v>
          </cell>
        </row>
        <row r="160">
          <cell r="K160">
            <v>21852.519689999997</v>
          </cell>
          <cell r="X160">
            <v>8657.8989999999994</v>
          </cell>
          <cell r="AK160">
            <v>11232.21225</v>
          </cell>
          <cell r="AX160">
            <v>6992.36625</v>
          </cell>
          <cell r="BK160">
            <v>7067.0070999999998</v>
          </cell>
          <cell r="BX160">
            <v>6266.0953399999999</v>
          </cell>
          <cell r="CK160">
            <v>3205.1272200000003</v>
          </cell>
          <cell r="CX160">
            <v>1953.26352</v>
          </cell>
          <cell r="DK160">
            <v>2181.3308399999996</v>
          </cell>
          <cell r="DX160">
            <v>2798.8896299999997</v>
          </cell>
          <cell r="EK160">
            <v>1780.2388600000002</v>
          </cell>
        </row>
        <row r="161">
          <cell r="K161">
            <v>5231.4583400000001</v>
          </cell>
          <cell r="X161">
            <v>4116.95885</v>
          </cell>
          <cell r="AK161">
            <v>1961.9308899999999</v>
          </cell>
          <cell r="AX161">
            <v>334.13400999999999</v>
          </cell>
          <cell r="BK161">
            <v>2566.5439999999999</v>
          </cell>
          <cell r="BX161">
            <v>1262.2286100000001</v>
          </cell>
          <cell r="CK161">
            <v>1796.5649799999999</v>
          </cell>
          <cell r="CX161">
            <v>1269.7177300000001</v>
          </cell>
          <cell r="DK161">
            <v>96.982280000000003</v>
          </cell>
          <cell r="DX161">
            <v>608.80201</v>
          </cell>
          <cell r="EK161">
            <v>171.44498999999999</v>
          </cell>
        </row>
        <row r="162">
          <cell r="K162">
            <v>651.63883999999996</v>
          </cell>
          <cell r="X162">
            <v>1270.2</v>
          </cell>
          <cell r="AK162">
            <v>2189.1550000000002</v>
          </cell>
          <cell r="AX162">
            <v>2038.634</v>
          </cell>
          <cell r="BK162">
            <v>3283.7539999999999</v>
          </cell>
          <cell r="BX162">
            <v>1522.7940000000001</v>
          </cell>
          <cell r="CK162">
            <v>1096.941</v>
          </cell>
          <cell r="CX162">
            <v>4437.6329999999998</v>
          </cell>
          <cell r="DK162">
            <v>981.56</v>
          </cell>
          <cell r="DX162">
            <v>349</v>
          </cell>
          <cell r="EK162">
            <v>0</v>
          </cell>
        </row>
        <row r="163">
          <cell r="K163">
            <v>312.98237999999998</v>
          </cell>
          <cell r="X163">
            <v>7.0505000000000004</v>
          </cell>
          <cell r="AK163">
            <v>80.939499999999995</v>
          </cell>
          <cell r="AX163">
            <v>180.25560999999999</v>
          </cell>
          <cell r="BK163">
            <v>2.2694999999999999</v>
          </cell>
          <cell r="BX163">
            <v>71.263469999999998</v>
          </cell>
          <cell r="CK163">
            <v>111.10517</v>
          </cell>
          <cell r="CX163">
            <v>94.787999999999997</v>
          </cell>
          <cell r="DK163">
            <v>99.542500000000004</v>
          </cell>
          <cell r="DX163">
            <v>28.22</v>
          </cell>
          <cell r="EK163">
            <v>3.6560000000000001</v>
          </cell>
        </row>
        <row r="164">
          <cell r="K164">
            <v>200</v>
          </cell>
          <cell r="X164">
            <v>0</v>
          </cell>
          <cell r="AK164">
            <v>0</v>
          </cell>
          <cell r="AX164">
            <v>0</v>
          </cell>
          <cell r="BK164">
            <v>0</v>
          </cell>
          <cell r="BX164">
            <v>0</v>
          </cell>
          <cell r="CK164">
            <v>0</v>
          </cell>
          <cell r="CX164">
            <v>0</v>
          </cell>
          <cell r="DK164">
            <v>0</v>
          </cell>
          <cell r="DX164">
            <v>0</v>
          </cell>
          <cell r="EK164">
            <v>0</v>
          </cell>
        </row>
        <row r="165">
          <cell r="K165">
            <v>23011.833549999999</v>
          </cell>
          <cell r="X165">
            <v>0</v>
          </cell>
          <cell r="AK165">
            <v>0</v>
          </cell>
          <cell r="AX165">
            <v>0</v>
          </cell>
          <cell r="BK165">
            <v>0</v>
          </cell>
          <cell r="BX165">
            <v>0</v>
          </cell>
          <cell r="CK165">
            <v>0</v>
          </cell>
          <cell r="CX165">
            <v>0</v>
          </cell>
          <cell r="DK165">
            <v>0</v>
          </cell>
          <cell r="DX165">
            <v>0</v>
          </cell>
          <cell r="EK165">
            <v>0</v>
          </cell>
        </row>
        <row r="166">
          <cell r="K166">
            <v>1075.5497</v>
          </cell>
          <cell r="X166">
            <v>50.942999999999998</v>
          </cell>
          <cell r="AK166">
            <v>43.908000000000001</v>
          </cell>
          <cell r="AX166">
            <v>33.814999999999998</v>
          </cell>
          <cell r="BK166">
            <v>19.8</v>
          </cell>
          <cell r="BX166">
            <v>0</v>
          </cell>
          <cell r="CK166">
            <v>2.0150000000000001</v>
          </cell>
          <cell r="CX166">
            <v>96.932949999999991</v>
          </cell>
          <cell r="DK166">
            <v>46.058</v>
          </cell>
          <cell r="DX166">
            <v>12.509</v>
          </cell>
          <cell r="EK166">
            <v>4.4000000000000004</v>
          </cell>
        </row>
        <row r="167">
          <cell r="K167">
            <v>3848.9396299999999</v>
          </cell>
          <cell r="X167">
            <v>2128.3517599999996</v>
          </cell>
          <cell r="AK167">
            <v>1142.7919100000001</v>
          </cell>
          <cell r="AX167">
            <v>284.51898999999997</v>
          </cell>
          <cell r="BK167">
            <v>112.14773000000001</v>
          </cell>
          <cell r="BX167">
            <v>271.22919999999999</v>
          </cell>
          <cell r="CK167">
            <v>38.988500000000002</v>
          </cell>
          <cell r="CX167">
            <v>616.43371000000002</v>
          </cell>
          <cell r="DK167">
            <v>255.70983000000001</v>
          </cell>
          <cell r="DX167">
            <v>203.42202</v>
          </cell>
          <cell r="EK167">
            <v>81.351900000000001</v>
          </cell>
        </row>
        <row r="168">
          <cell r="K168">
            <v>0</v>
          </cell>
          <cell r="X168">
            <v>0</v>
          </cell>
          <cell r="AK168">
            <v>0</v>
          </cell>
          <cell r="AX168">
            <v>0</v>
          </cell>
          <cell r="BK168">
            <v>0</v>
          </cell>
          <cell r="BX168">
            <v>0</v>
          </cell>
          <cell r="CK168">
            <v>0</v>
          </cell>
          <cell r="CX168">
            <v>0</v>
          </cell>
          <cell r="DK168">
            <v>0</v>
          </cell>
          <cell r="DX168">
            <v>0</v>
          </cell>
          <cell r="EK168">
            <v>0</v>
          </cell>
        </row>
        <row r="169">
          <cell r="K169">
            <v>0</v>
          </cell>
          <cell r="X169">
            <v>0</v>
          </cell>
          <cell r="AK169">
            <v>0</v>
          </cell>
          <cell r="AX169">
            <v>0</v>
          </cell>
          <cell r="BK169">
            <v>0</v>
          </cell>
          <cell r="BX169">
            <v>44.4</v>
          </cell>
          <cell r="CK169">
            <v>0</v>
          </cell>
          <cell r="CX169">
            <v>0</v>
          </cell>
          <cell r="DK169">
            <v>0</v>
          </cell>
          <cell r="DX169">
            <v>16</v>
          </cell>
          <cell r="EK169">
            <v>0</v>
          </cell>
        </row>
        <row r="170">
          <cell r="K170">
            <v>0</v>
          </cell>
          <cell r="X170">
            <v>0</v>
          </cell>
          <cell r="AK170">
            <v>0</v>
          </cell>
          <cell r="AX170">
            <v>0</v>
          </cell>
          <cell r="BK170">
            <v>0</v>
          </cell>
          <cell r="BX170">
            <v>0</v>
          </cell>
          <cell r="CK170">
            <v>0</v>
          </cell>
          <cell r="CX170">
            <v>0</v>
          </cell>
          <cell r="DK170">
            <v>0</v>
          </cell>
          <cell r="DX170">
            <v>0</v>
          </cell>
          <cell r="EK170">
            <v>0</v>
          </cell>
        </row>
        <row r="172">
          <cell r="K172">
            <v>8248.2851300000002</v>
          </cell>
          <cell r="X172">
            <v>0</v>
          </cell>
          <cell r="AK172">
            <v>0</v>
          </cell>
          <cell r="AX172">
            <v>0</v>
          </cell>
          <cell r="BK172">
            <v>0</v>
          </cell>
          <cell r="BX172">
            <v>0</v>
          </cell>
          <cell r="CK172">
            <v>4524.8578799999996</v>
          </cell>
          <cell r="CX172">
            <v>0</v>
          </cell>
          <cell r="DK172">
            <v>183.78560000000002</v>
          </cell>
          <cell r="DX172">
            <v>611.37778000000003</v>
          </cell>
          <cell r="EK172">
            <v>0</v>
          </cell>
        </row>
        <row r="174">
          <cell r="K174">
            <v>321453.78841000004</v>
          </cell>
          <cell r="X174">
            <v>62173.505770000003</v>
          </cell>
          <cell r="AK174">
            <v>28418.87012</v>
          </cell>
          <cell r="AX174">
            <v>33592.455710000002</v>
          </cell>
          <cell r="BK174">
            <v>29280.725129999999</v>
          </cell>
          <cell r="BX174">
            <v>19518.82386</v>
          </cell>
          <cell r="CK174">
            <v>25054.612510000003</v>
          </cell>
          <cell r="CX174">
            <v>22504.258460000001</v>
          </cell>
          <cell r="DK174">
            <v>23586.887059999997</v>
          </cell>
          <cell r="DX174">
            <v>15268.196089999999</v>
          </cell>
          <cell r="EK174">
            <v>8871.6345700000002</v>
          </cell>
        </row>
        <row r="175">
          <cell r="K175">
            <v>250352.81013</v>
          </cell>
          <cell r="X175">
            <v>144560.70707</v>
          </cell>
          <cell r="AK175">
            <v>79028.691820000007</v>
          </cell>
          <cell r="AX175">
            <v>45597.209370000004</v>
          </cell>
          <cell r="BK175">
            <v>65511.657520000001</v>
          </cell>
          <cell r="BX175">
            <v>20805.134959999996</v>
          </cell>
          <cell r="CK175">
            <v>1452.3340099999998</v>
          </cell>
          <cell r="CX175">
            <v>19287.540820000002</v>
          </cell>
          <cell r="DK175">
            <v>9914.6739600000001</v>
          </cell>
          <cell r="DX175">
            <v>41775.374499999998</v>
          </cell>
          <cell r="EK175">
            <v>33633.98704</v>
          </cell>
        </row>
        <row r="176">
          <cell r="K176">
            <v>-21142.488440000012</v>
          </cell>
          <cell r="X176">
            <v>-9699.4626600000174</v>
          </cell>
          <cell r="AK176">
            <v>-9845.1140099999939</v>
          </cell>
          <cell r="AX176">
            <v>-3039.837049999981</v>
          </cell>
          <cell r="BK176">
            <v>-3039.9952200000107</v>
          </cell>
          <cell r="BX176">
            <v>-6913.8223499999958</v>
          </cell>
          <cell r="CK176">
            <v>-1645.2879900000003</v>
          </cell>
          <cell r="CX176">
            <v>-1856.8629399999988</v>
          </cell>
          <cell r="DK176">
            <v>-4605.8470299999908</v>
          </cell>
          <cell r="DX176">
            <v>813.82600999999886</v>
          </cell>
          <cell r="EK176">
            <v>-1273.7221499999973</v>
          </cell>
        </row>
      </sheetData>
      <sheetData sheetId="3">
        <row r="127">
          <cell r="K127">
            <v>175392.18709999998</v>
          </cell>
          <cell r="X127">
            <v>41127.430270000004</v>
          </cell>
          <cell r="AK127">
            <v>25920.704880000001</v>
          </cell>
          <cell r="AX127">
            <v>36458.18129</v>
          </cell>
          <cell r="BK127">
            <v>34133.721409999998</v>
          </cell>
          <cell r="BX127">
            <v>17492.678739999999</v>
          </cell>
          <cell r="CK127">
            <v>13411.204270000002</v>
          </cell>
          <cell r="CX127">
            <v>12211.13242</v>
          </cell>
          <cell r="DK127">
            <v>14808.830330000003</v>
          </cell>
          <cell r="DX127">
            <v>17502.984310000003</v>
          </cell>
          <cell r="EK127">
            <v>7872.8959199999999</v>
          </cell>
        </row>
        <row r="128">
          <cell r="K128">
            <v>19747.830000000002</v>
          </cell>
          <cell r="X128">
            <v>924.79899999999998</v>
          </cell>
          <cell r="AK128">
            <v>213.03399999999999</v>
          </cell>
          <cell r="AX128">
            <v>94.271000000000001</v>
          </cell>
          <cell r="BK128">
            <v>243.08799999999999</v>
          </cell>
          <cell r="BX128">
            <v>37.799999999999997</v>
          </cell>
          <cell r="CK128">
            <v>46.155000000000001</v>
          </cell>
          <cell r="CX128">
            <v>155.91499999999999</v>
          </cell>
          <cell r="DK128">
            <v>43.804000000000002</v>
          </cell>
          <cell r="DX128">
            <v>49.366</v>
          </cell>
          <cell r="EK128">
            <v>61.742559999999997</v>
          </cell>
        </row>
        <row r="129">
          <cell r="K129">
            <v>13076.859940000002</v>
          </cell>
          <cell r="X129">
            <v>2542.98596</v>
          </cell>
          <cell r="AK129">
            <v>1652.7056400000001</v>
          </cell>
          <cell r="AX129">
            <v>1684.42689</v>
          </cell>
          <cell r="BK129">
            <v>1787.5527199999999</v>
          </cell>
          <cell r="BX129">
            <v>784.52574000000004</v>
          </cell>
          <cell r="CK129">
            <v>740.18232999999998</v>
          </cell>
          <cell r="CX129">
            <v>659.60847000000012</v>
          </cell>
          <cell r="DK129">
            <v>751.62515000000008</v>
          </cell>
          <cell r="DX129">
            <v>629.24664000000007</v>
          </cell>
          <cell r="EK129">
            <v>309.15110000000004</v>
          </cell>
        </row>
        <row r="130">
          <cell r="K130">
            <v>29757.996999999999</v>
          </cell>
          <cell r="X130">
            <v>5166.0339399999993</v>
          </cell>
          <cell r="AK130">
            <v>3059.3136099999997</v>
          </cell>
          <cell r="AX130">
            <v>5484.6803399999999</v>
          </cell>
          <cell r="BK130">
            <v>3365.3686000000002</v>
          </cell>
          <cell r="BX130">
            <v>1815.0803399999998</v>
          </cell>
          <cell r="CK130">
            <v>2006.902</v>
          </cell>
          <cell r="CX130">
            <v>4373.7688399999997</v>
          </cell>
          <cell r="DK130">
            <v>3203.1941100000004</v>
          </cell>
          <cell r="DX130">
            <v>2332.9290000000001</v>
          </cell>
          <cell r="EK130">
            <v>1398.1235800000002</v>
          </cell>
        </row>
        <row r="131">
          <cell r="K131">
            <v>60.05</v>
          </cell>
          <cell r="X131">
            <v>38.049999999999997</v>
          </cell>
          <cell r="AK131">
            <v>39.299999999999997</v>
          </cell>
          <cell r="AX131">
            <v>5.05</v>
          </cell>
          <cell r="BK131">
            <v>5.55</v>
          </cell>
          <cell r="BX131">
            <v>66.099999999999994</v>
          </cell>
          <cell r="CK131">
            <v>47.3</v>
          </cell>
          <cell r="CX131">
            <v>5</v>
          </cell>
          <cell r="DK131">
            <v>24.35</v>
          </cell>
          <cell r="DX131">
            <v>11.05</v>
          </cell>
          <cell r="EK131">
            <v>21.5</v>
          </cell>
        </row>
        <row r="132">
          <cell r="K132">
            <v>65983.90367</v>
          </cell>
          <cell r="X132">
            <v>6081.86888</v>
          </cell>
          <cell r="AK132">
            <v>8900.813540000001</v>
          </cell>
          <cell r="AX132">
            <v>5161.9625999999998</v>
          </cell>
          <cell r="BK132">
            <v>3873.1822399999996</v>
          </cell>
          <cell r="BX132">
            <v>2685.8033500000001</v>
          </cell>
          <cell r="CK132">
            <v>2503.4525800000001</v>
          </cell>
          <cell r="CX132">
            <v>1373.8363900000002</v>
          </cell>
          <cell r="DK132">
            <v>2359.5612199999996</v>
          </cell>
          <cell r="DX132">
            <v>3426.7655300000001</v>
          </cell>
          <cell r="EK132">
            <v>978.84290999999996</v>
          </cell>
        </row>
        <row r="133">
          <cell r="K133">
            <v>22021.234590000004</v>
          </cell>
          <cell r="X133">
            <v>1334.5027700000001</v>
          </cell>
          <cell r="AK133">
            <v>2423.53692</v>
          </cell>
          <cell r="AX133">
            <v>1638.8150000000001</v>
          </cell>
          <cell r="BK133">
            <v>1199.7099800000001</v>
          </cell>
          <cell r="BX133">
            <v>677.35298</v>
          </cell>
          <cell r="CK133">
            <v>2166.7115699999999</v>
          </cell>
          <cell r="CX133">
            <v>316.86257999999998</v>
          </cell>
          <cell r="DK133">
            <v>617.44030000000009</v>
          </cell>
          <cell r="DX133">
            <v>670.37639000000001</v>
          </cell>
          <cell r="EK133">
            <v>278.02175</v>
          </cell>
        </row>
        <row r="134">
          <cell r="K134">
            <v>6656.4859999999999</v>
          </cell>
          <cell r="X134">
            <v>736.67399999999998</v>
          </cell>
          <cell r="AK134">
            <v>375.125</v>
          </cell>
          <cell r="AX134">
            <v>211.39500000000001</v>
          </cell>
          <cell r="BK134">
            <v>462.19900000000001</v>
          </cell>
          <cell r="BX134">
            <v>112.372</v>
          </cell>
          <cell r="CK134">
            <v>40.526000000000003</v>
          </cell>
          <cell r="CX134">
            <v>101.526</v>
          </cell>
          <cell r="DK134">
            <v>628.58199999999999</v>
          </cell>
          <cell r="DX134">
            <v>630.62900000000002</v>
          </cell>
          <cell r="EK134">
            <v>36.683999999999997</v>
          </cell>
        </row>
        <row r="135">
          <cell r="K135">
            <v>2082.2691799999998</v>
          </cell>
          <cell r="X135">
            <v>285.07400000000001</v>
          </cell>
          <cell r="AK135">
            <v>685.58524999999997</v>
          </cell>
          <cell r="AX135">
            <v>70.823999999999998</v>
          </cell>
          <cell r="BK135">
            <v>16.027000000000001</v>
          </cell>
          <cell r="BX135">
            <v>150.94399999999999</v>
          </cell>
          <cell r="CK135">
            <v>75.42</v>
          </cell>
          <cell r="CX135">
            <v>95.296000000000006</v>
          </cell>
          <cell r="DK135">
            <v>78.331999999999994</v>
          </cell>
          <cell r="DX135">
            <v>49.435000000000002</v>
          </cell>
          <cell r="EK135">
            <v>187.04163</v>
          </cell>
        </row>
        <row r="136">
          <cell r="K136">
            <v>0</v>
          </cell>
          <cell r="X136">
            <v>0</v>
          </cell>
          <cell r="AK136">
            <v>8.2142999999999997</v>
          </cell>
          <cell r="AX136">
            <v>0</v>
          </cell>
          <cell r="BK136">
            <v>9.5559999999999992</v>
          </cell>
          <cell r="BX136">
            <v>0</v>
          </cell>
          <cell r="CK136">
            <v>0</v>
          </cell>
          <cell r="CX136">
            <v>0</v>
          </cell>
          <cell r="DK136">
            <v>0</v>
          </cell>
          <cell r="DX136">
            <v>0</v>
          </cell>
          <cell r="EK136">
            <v>0</v>
          </cell>
        </row>
        <row r="137">
          <cell r="K137">
            <v>25368.883999999998</v>
          </cell>
          <cell r="X137">
            <v>2326.6325999999999</v>
          </cell>
          <cell r="AK137">
            <v>3476.0309999999999</v>
          </cell>
          <cell r="AX137">
            <v>2593.6689999999999</v>
          </cell>
          <cell r="BK137">
            <v>1506.5441499999999</v>
          </cell>
          <cell r="BX137">
            <v>1061.58575</v>
          </cell>
          <cell r="CK137">
            <v>1563.42345</v>
          </cell>
          <cell r="CX137">
            <v>583.97460000000001</v>
          </cell>
          <cell r="DK137">
            <v>1440.5581499999998</v>
          </cell>
          <cell r="DX137">
            <v>1004.80035</v>
          </cell>
          <cell r="EK137">
            <v>463.38390000000004</v>
          </cell>
        </row>
        <row r="138">
          <cell r="K138">
            <v>1017.1445</v>
          </cell>
          <cell r="X138">
            <v>15.84</v>
          </cell>
          <cell r="AK138">
            <v>22.5</v>
          </cell>
          <cell r="AX138">
            <v>0.6</v>
          </cell>
          <cell r="BK138">
            <v>0</v>
          </cell>
          <cell r="BX138">
            <v>0</v>
          </cell>
          <cell r="CK138">
            <v>0</v>
          </cell>
          <cell r="CX138">
            <v>0</v>
          </cell>
          <cell r="DK138">
            <v>0</v>
          </cell>
          <cell r="DX138">
            <v>0</v>
          </cell>
          <cell r="EK138">
            <v>0</v>
          </cell>
        </row>
        <row r="140">
          <cell r="K140">
            <v>147983.31466</v>
          </cell>
          <cell r="X140">
            <v>26517.996299999995</v>
          </cell>
          <cell r="AK140">
            <v>21053.294559999998</v>
          </cell>
          <cell r="AX140">
            <v>24613.084139999999</v>
          </cell>
          <cell r="BK140">
            <v>18620.98</v>
          </cell>
          <cell r="BX140">
            <v>14147.466980000001</v>
          </cell>
          <cell r="CK140">
            <v>12964.380160000001</v>
          </cell>
          <cell r="CX140">
            <v>8779.0922499999997</v>
          </cell>
          <cell r="DK140">
            <v>8530.2229000000007</v>
          </cell>
          <cell r="DX140">
            <v>11203.453140000001</v>
          </cell>
          <cell r="EK140">
            <v>11810.919830000001</v>
          </cell>
        </row>
        <row r="141">
          <cell r="K141">
            <v>6698.0074999999997</v>
          </cell>
          <cell r="X141">
            <v>874.51700000000005</v>
          </cell>
          <cell r="AK141">
            <v>2122.7179999999998</v>
          </cell>
          <cell r="AX141">
            <v>0</v>
          </cell>
          <cell r="BK141">
            <v>371.84</v>
          </cell>
          <cell r="BX141">
            <v>904.12800000000004</v>
          </cell>
          <cell r="CK141">
            <v>1146.1880000000001</v>
          </cell>
          <cell r="CX141">
            <v>2125.4292</v>
          </cell>
          <cell r="DK141">
            <v>347.23200000000003</v>
          </cell>
          <cell r="DX141">
            <v>503.85199999999998</v>
          </cell>
          <cell r="EK141">
            <v>493.19</v>
          </cell>
        </row>
        <row r="143">
          <cell r="K143">
            <v>0</v>
          </cell>
          <cell r="X143">
            <v>0</v>
          </cell>
          <cell r="AK143">
            <v>0</v>
          </cell>
          <cell r="AX143">
            <v>0</v>
          </cell>
          <cell r="BK143">
            <v>0</v>
          </cell>
          <cell r="BX143">
            <v>0</v>
          </cell>
          <cell r="CK143">
            <v>0</v>
          </cell>
          <cell r="CX143">
            <v>0</v>
          </cell>
          <cell r="DK143">
            <v>0</v>
          </cell>
          <cell r="DX143">
            <v>0</v>
          </cell>
          <cell r="EK143">
            <v>0</v>
          </cell>
        </row>
        <row r="144">
          <cell r="K144">
            <v>38282.362450000001</v>
          </cell>
          <cell r="X144">
            <v>2262.64239</v>
          </cell>
          <cell r="AK144">
            <v>1837.5127999999997</v>
          </cell>
          <cell r="AX144">
            <v>2270.42677</v>
          </cell>
          <cell r="BK144">
            <v>2019.5472299999999</v>
          </cell>
          <cell r="BX144">
            <v>1142.11976</v>
          </cell>
          <cell r="CK144">
            <v>1046.4507900000001</v>
          </cell>
          <cell r="CX144">
            <v>832.08812</v>
          </cell>
          <cell r="DK144">
            <v>1341.36067</v>
          </cell>
          <cell r="DX144">
            <v>1637.4432899999999</v>
          </cell>
          <cell r="EK144">
            <v>853.1598399999998</v>
          </cell>
        </row>
        <row r="149">
          <cell r="K149">
            <v>100278.82497</v>
          </cell>
          <cell r="X149">
            <v>18140.599910000001</v>
          </cell>
          <cell r="AK149">
            <v>14301.841699999999</v>
          </cell>
          <cell r="AX149">
            <v>11356.02246</v>
          </cell>
          <cell r="BK149">
            <v>10208.14738</v>
          </cell>
          <cell r="BX149">
            <v>7259.7723900000001</v>
          </cell>
          <cell r="CK149">
            <v>6434.9033799999997</v>
          </cell>
          <cell r="CX149">
            <v>3759.7830299999996</v>
          </cell>
          <cell r="DK149">
            <v>6220.4166500000001</v>
          </cell>
          <cell r="DX149">
            <v>5586.1872499999999</v>
          </cell>
          <cell r="EK149">
            <v>2413.0540899999996</v>
          </cell>
        </row>
        <row r="150">
          <cell r="K150">
            <v>78842.542440000005</v>
          </cell>
          <cell r="X150">
            <v>9740.7081999999991</v>
          </cell>
          <cell r="AK150">
            <v>9186.7180900000003</v>
          </cell>
          <cell r="AX150">
            <v>13891.123730000001</v>
          </cell>
          <cell r="BK150">
            <v>9240.2997400000004</v>
          </cell>
          <cell r="BX150">
            <v>5702.08338</v>
          </cell>
          <cell r="CK150">
            <v>4580.0509900000006</v>
          </cell>
          <cell r="CX150">
            <v>4162.3514299999997</v>
          </cell>
          <cell r="DK150">
            <v>4643.0455999999995</v>
          </cell>
          <cell r="DX150">
            <v>6264.7989299999999</v>
          </cell>
          <cell r="EK150">
            <v>2436.4532899999999</v>
          </cell>
        </row>
        <row r="151">
          <cell r="K151">
            <v>131077.99084000001</v>
          </cell>
          <cell r="X151">
            <v>22814.573980000001</v>
          </cell>
          <cell r="AK151">
            <v>19252.469560000001</v>
          </cell>
          <cell r="AX151">
            <v>22092.663230000002</v>
          </cell>
          <cell r="BK151">
            <v>16150.941640000001</v>
          </cell>
          <cell r="BX151">
            <v>11805.80198</v>
          </cell>
          <cell r="CK151">
            <v>10244.583710000001</v>
          </cell>
          <cell r="CX151">
            <v>7232.8857699999999</v>
          </cell>
          <cell r="DK151">
            <v>7488.4029</v>
          </cell>
          <cell r="DX151">
            <v>9686.9541399999998</v>
          </cell>
          <cell r="EK151">
            <v>9961.4792600000001</v>
          </cell>
        </row>
        <row r="152">
          <cell r="K152">
            <v>34881.204079999996</v>
          </cell>
          <cell r="X152">
            <v>5614.8888399999996</v>
          </cell>
          <cell r="AK152">
            <v>7672.4130500000001</v>
          </cell>
          <cell r="AX152">
            <v>3922.50144</v>
          </cell>
          <cell r="BK152">
            <v>4741.6721200000002</v>
          </cell>
          <cell r="BX152">
            <v>2453.7860000000001</v>
          </cell>
          <cell r="CK152">
            <v>2936.0914600000001</v>
          </cell>
          <cell r="CX152">
            <v>2646.1537499999999</v>
          </cell>
          <cell r="DK152">
            <v>3096.826</v>
          </cell>
          <cell r="DX152">
            <v>3079.3445000000002</v>
          </cell>
          <cell r="EK152">
            <v>1198.2429999999999</v>
          </cell>
        </row>
        <row r="153">
          <cell r="K153">
            <v>84547.82475</v>
          </cell>
          <cell r="X153">
            <v>14355.443499999999</v>
          </cell>
          <cell r="AK153">
            <v>11824.756370000001</v>
          </cell>
          <cell r="AX153">
            <v>9082.5300000000007</v>
          </cell>
          <cell r="BK153">
            <v>7915.3924999999999</v>
          </cell>
          <cell r="BX153">
            <v>4355.808</v>
          </cell>
          <cell r="CK153">
            <v>4720.5200000000004</v>
          </cell>
          <cell r="CX153">
            <v>5105.2650000000003</v>
          </cell>
          <cell r="DK153">
            <v>5811.61</v>
          </cell>
          <cell r="DX153">
            <v>4158.6049999999996</v>
          </cell>
          <cell r="EK153">
            <v>1950.66</v>
          </cell>
        </row>
        <row r="154">
          <cell r="K154">
            <v>11212.82264</v>
          </cell>
          <cell r="X154">
            <v>152.13573</v>
          </cell>
          <cell r="AK154">
            <v>186.98410999999999</v>
          </cell>
          <cell r="AX154">
            <v>482.52211999999997</v>
          </cell>
          <cell r="BK154">
            <v>821.91651999999999</v>
          </cell>
          <cell r="BX154">
            <v>508.92435999999998</v>
          </cell>
          <cell r="CK154">
            <v>189.43241</v>
          </cell>
          <cell r="CX154">
            <v>469.31051000000002</v>
          </cell>
          <cell r="DK154">
            <v>505.85278999999997</v>
          </cell>
          <cell r="DX154">
            <v>89.766580000000005</v>
          </cell>
          <cell r="EK154">
            <v>27.1</v>
          </cell>
        </row>
        <row r="155">
          <cell r="K155">
            <v>9068.7684199999985</v>
          </cell>
          <cell r="X155">
            <v>2502.2508599999996</v>
          </cell>
          <cell r="AK155">
            <v>1916.9631499999998</v>
          </cell>
          <cell r="AX155">
            <v>2628.9858199999999</v>
          </cell>
          <cell r="BK155">
            <v>1943.75686</v>
          </cell>
          <cell r="BX155">
            <v>1499.23325</v>
          </cell>
          <cell r="CK155">
            <v>1179.43463</v>
          </cell>
          <cell r="CX155">
            <v>761.70536000000004</v>
          </cell>
          <cell r="DK155">
            <v>989.91728999999987</v>
          </cell>
          <cell r="DX155">
            <v>897.88153</v>
          </cell>
          <cell r="EK155">
            <v>750.17669999999998</v>
          </cell>
        </row>
        <row r="156">
          <cell r="K156">
            <v>14245.951999999999</v>
          </cell>
          <cell r="X156">
            <v>1707.16425</v>
          </cell>
          <cell r="AK156">
            <v>2583.97775</v>
          </cell>
          <cell r="AX156">
            <v>2161.05431</v>
          </cell>
          <cell r="BK156">
            <v>1724.8235</v>
          </cell>
          <cell r="BX156">
            <v>1382.95325</v>
          </cell>
          <cell r="CK156">
            <v>738.40099999999995</v>
          </cell>
          <cell r="CX156">
            <v>1025.251</v>
          </cell>
          <cell r="DK156">
            <v>604.79650000000004</v>
          </cell>
          <cell r="DX156">
            <v>722.39874999999995</v>
          </cell>
          <cell r="EK156">
            <v>613.26175000000001</v>
          </cell>
        </row>
        <row r="157">
          <cell r="K157">
            <v>5966.0295999999998</v>
          </cell>
          <cell r="X157">
            <v>903.65</v>
          </cell>
          <cell r="AK157">
            <v>479.93200000000002</v>
          </cell>
          <cell r="AX157">
            <v>1127.0188000000001</v>
          </cell>
          <cell r="BK157">
            <v>211.92160000000001</v>
          </cell>
          <cell r="BX157">
            <v>352.8109</v>
          </cell>
          <cell r="CK157">
            <v>114.5856</v>
          </cell>
          <cell r="CX157">
            <v>88.380399999999995</v>
          </cell>
          <cell r="DK157">
            <v>81.207399999999993</v>
          </cell>
          <cell r="DX157">
            <v>109.81830000000001</v>
          </cell>
          <cell r="EK157">
            <v>54.086599999999997</v>
          </cell>
        </row>
        <row r="159">
          <cell r="K159">
            <v>17256.989430000001</v>
          </cell>
          <cell r="X159">
            <v>2237.4781199999998</v>
          </cell>
          <cell r="AK159">
            <v>539.78</v>
          </cell>
          <cell r="AX159">
            <v>1078.02091</v>
          </cell>
          <cell r="BK159">
            <v>1479.4883600000001</v>
          </cell>
          <cell r="BX159">
            <v>1457.577</v>
          </cell>
          <cell r="CK159">
            <v>2033.4749999999999</v>
          </cell>
          <cell r="CX159">
            <v>999.21647999999993</v>
          </cell>
          <cell r="DK159">
            <v>466.07</v>
          </cell>
          <cell r="DX159">
            <v>974.03</v>
          </cell>
          <cell r="EK159">
            <v>1476.3905699999998</v>
          </cell>
        </row>
        <row r="160">
          <cell r="K160">
            <v>5965.8895899999998</v>
          </cell>
          <cell r="X160">
            <v>2353.1482700000001</v>
          </cell>
          <cell r="AK160">
            <v>1718.316</v>
          </cell>
          <cell r="AX160">
            <v>2781.4635600000001</v>
          </cell>
          <cell r="BK160">
            <v>1457.99488</v>
          </cell>
          <cell r="BX160">
            <v>2153.029</v>
          </cell>
          <cell r="CK160">
            <v>1256.1498200000001</v>
          </cell>
          <cell r="CX160">
            <v>691.17624000000001</v>
          </cell>
          <cell r="DK160">
            <v>1409.7829999999999</v>
          </cell>
          <cell r="DX160">
            <v>1199.739</v>
          </cell>
          <cell r="EK160">
            <v>1601.5419999999999</v>
          </cell>
        </row>
        <row r="161">
          <cell r="K161">
            <v>5015.9629999999997</v>
          </cell>
          <cell r="X161">
            <v>553.95000000000005</v>
          </cell>
          <cell r="AK161">
            <v>445.59300000000002</v>
          </cell>
          <cell r="AX161">
            <v>654.03300000000002</v>
          </cell>
          <cell r="BK161">
            <v>164.46</v>
          </cell>
          <cell r="BX161">
            <v>576.78</v>
          </cell>
          <cell r="CK161">
            <v>277.05</v>
          </cell>
          <cell r="CX161">
            <v>41.58</v>
          </cell>
          <cell r="DK161">
            <v>0</v>
          </cell>
          <cell r="DX161">
            <v>232.56</v>
          </cell>
          <cell r="EK161">
            <v>218.03</v>
          </cell>
        </row>
        <row r="162">
          <cell r="K162">
            <v>25514.85554</v>
          </cell>
          <cell r="X162">
            <v>2391.9167499999994</v>
          </cell>
          <cell r="AK162">
            <v>3040.1428899999996</v>
          </cell>
          <cell r="AX162">
            <v>5126.9104499999994</v>
          </cell>
          <cell r="BK162">
            <v>3129.7937099999995</v>
          </cell>
          <cell r="BX162">
            <v>1812.1572699999999</v>
          </cell>
          <cell r="CK162">
            <v>1272.7184300000001</v>
          </cell>
          <cell r="CX162">
            <v>1941.24011</v>
          </cell>
          <cell r="DK162">
            <v>2409.5540000000001</v>
          </cell>
          <cell r="DX162">
            <v>1055.7760899999998</v>
          </cell>
          <cell r="EK162">
            <v>1131.69102</v>
          </cell>
        </row>
        <row r="163">
          <cell r="K163">
            <v>23046.986270000001</v>
          </cell>
          <cell r="X163">
            <v>10195.325000000001</v>
          </cell>
          <cell r="AK163">
            <v>4481.3245700000007</v>
          </cell>
          <cell r="AX163">
            <v>3667.3446100000006</v>
          </cell>
          <cell r="BK163">
            <v>5097.8836899999997</v>
          </cell>
          <cell r="BX163">
            <v>3122.8732099999997</v>
          </cell>
          <cell r="CK163">
            <v>1905.3295999999998</v>
          </cell>
          <cell r="CX163">
            <v>1622.2690600000001</v>
          </cell>
          <cell r="DK163">
            <v>2232.1457300000002</v>
          </cell>
          <cell r="DX163">
            <v>1786.77874</v>
          </cell>
          <cell r="EK163">
            <v>411.98702000000003</v>
          </cell>
        </row>
        <row r="164">
          <cell r="K164">
            <v>67.686000000000007</v>
          </cell>
          <cell r="X164">
            <v>108.28328</v>
          </cell>
          <cell r="AK164">
            <v>508.24</v>
          </cell>
          <cell r="AX164">
            <v>428.3313</v>
          </cell>
          <cell r="BK164">
            <v>717.52800000000002</v>
          </cell>
          <cell r="BX164">
            <v>430.48480000000001</v>
          </cell>
          <cell r="CK164">
            <v>199.12609</v>
          </cell>
          <cell r="CX164">
            <v>116.29855000000001</v>
          </cell>
          <cell r="DK164">
            <v>271.84500000000003</v>
          </cell>
          <cell r="DX164">
            <v>304.33199999999999</v>
          </cell>
          <cell r="EK164">
            <v>91.732799999999997</v>
          </cell>
        </row>
        <row r="165">
          <cell r="K165">
            <v>758.60500000000002</v>
          </cell>
          <cell r="X165">
            <v>338.36682000000002</v>
          </cell>
          <cell r="AK165">
            <v>594.59799999999996</v>
          </cell>
          <cell r="AX165">
            <v>376</v>
          </cell>
          <cell r="BK165">
            <v>285.16000000000003</v>
          </cell>
          <cell r="BX165">
            <v>208.51</v>
          </cell>
          <cell r="CK165">
            <v>26.030999999999999</v>
          </cell>
          <cell r="CX165">
            <v>252.32599999999999</v>
          </cell>
          <cell r="DK165">
            <v>337.34790000000004</v>
          </cell>
          <cell r="DX165">
            <v>244.71</v>
          </cell>
          <cell r="EK165">
            <v>41.832000000000001</v>
          </cell>
        </row>
        <row r="166">
          <cell r="K166">
            <v>0</v>
          </cell>
          <cell r="X166">
            <v>1119.1600000000001</v>
          </cell>
          <cell r="AK166">
            <v>0</v>
          </cell>
          <cell r="AX166">
            <v>1192.3734999999999</v>
          </cell>
          <cell r="BK166">
            <v>3016.98</v>
          </cell>
          <cell r="BX166">
            <v>222.0882</v>
          </cell>
          <cell r="CK166">
            <v>0</v>
          </cell>
          <cell r="CX166">
            <v>0</v>
          </cell>
          <cell r="DK166">
            <v>275.60000000000002</v>
          </cell>
          <cell r="DX166">
            <v>86</v>
          </cell>
          <cell r="EK166">
            <v>0</v>
          </cell>
        </row>
        <row r="167">
          <cell r="K167">
            <v>2510.4839999999999</v>
          </cell>
          <cell r="X167">
            <v>229.1865</v>
          </cell>
          <cell r="AK167">
            <v>284.71300000000002</v>
          </cell>
          <cell r="AX167">
            <v>565.52800000000002</v>
          </cell>
          <cell r="BK167">
            <v>273.577</v>
          </cell>
          <cell r="BX167">
            <v>172.95400000000001</v>
          </cell>
          <cell r="CK167">
            <v>143.79650000000001</v>
          </cell>
          <cell r="CX167">
            <v>60.478499999999997</v>
          </cell>
          <cell r="DK167">
            <v>134.85499999999999</v>
          </cell>
          <cell r="DX167">
            <v>80.282499999999999</v>
          </cell>
          <cell r="EK167">
            <v>75.545500000000004</v>
          </cell>
        </row>
        <row r="169">
          <cell r="K169">
            <v>8030.3524800000005</v>
          </cell>
          <cell r="X169">
            <v>1484.79</v>
          </cell>
          <cell r="AK169">
            <v>695.75</v>
          </cell>
          <cell r="AX169">
            <v>424.21080000000001</v>
          </cell>
          <cell r="BK169">
            <v>1632.9449999999999</v>
          </cell>
          <cell r="BX169">
            <v>581.99</v>
          </cell>
          <cell r="CK169">
            <v>111.479</v>
          </cell>
          <cell r="CX169">
            <v>922.077</v>
          </cell>
          <cell r="DK169">
            <v>294.63057999999995</v>
          </cell>
          <cell r="DX169">
            <v>335.62</v>
          </cell>
          <cell r="EK169">
            <v>555.22199999999998</v>
          </cell>
        </row>
        <row r="170">
          <cell r="K170">
            <v>2665.0633899999998</v>
          </cell>
          <cell r="X170">
            <v>658.77404000000001</v>
          </cell>
          <cell r="AK170">
            <v>125.57899999999999</v>
          </cell>
          <cell r="AX170">
            <v>7.3165200000000006</v>
          </cell>
          <cell r="BK170">
            <v>213.6</v>
          </cell>
          <cell r="BX170">
            <v>210</v>
          </cell>
          <cell r="CK170">
            <v>0</v>
          </cell>
          <cell r="CX170">
            <v>120</v>
          </cell>
          <cell r="DK170">
            <v>151.227</v>
          </cell>
          <cell r="DX170">
            <v>60</v>
          </cell>
          <cell r="EK170">
            <v>0</v>
          </cell>
        </row>
        <row r="174">
          <cell r="K174">
            <v>24861.727620000001</v>
          </cell>
          <cell r="X174">
            <v>4834.2616600000001</v>
          </cell>
          <cell r="AK174">
            <v>3834.0464700000002</v>
          </cell>
          <cell r="AX174">
            <v>3428.2226600000004</v>
          </cell>
          <cell r="BK174">
            <v>2986.4201600000001</v>
          </cell>
          <cell r="BX174">
            <v>1783.2312299999999</v>
          </cell>
          <cell r="CK174">
            <v>1513.2903000000001</v>
          </cell>
          <cell r="CX174">
            <v>1203.5437400000001</v>
          </cell>
          <cell r="DK174">
            <v>1258.07593</v>
          </cell>
          <cell r="DX174">
            <v>1686.8751399999999</v>
          </cell>
          <cell r="EK174">
            <v>919.82769999999994</v>
          </cell>
        </row>
        <row r="175">
          <cell r="K175">
            <v>340</v>
          </cell>
          <cell r="X175">
            <v>1155</v>
          </cell>
          <cell r="AK175">
            <v>0</v>
          </cell>
          <cell r="AX175">
            <v>2194</v>
          </cell>
          <cell r="BK175">
            <v>2545.5</v>
          </cell>
          <cell r="BX175">
            <v>0</v>
          </cell>
          <cell r="CK175">
            <v>0</v>
          </cell>
          <cell r="CX175">
            <v>0</v>
          </cell>
          <cell r="DK175">
            <v>0</v>
          </cell>
          <cell r="DX175">
            <v>0</v>
          </cell>
          <cell r="EK175">
            <v>0</v>
          </cell>
        </row>
        <row r="176">
          <cell r="K176">
            <v>39517.912209999995</v>
          </cell>
          <cell r="X176">
            <v>8321.9773800000003</v>
          </cell>
          <cell r="AK176">
            <v>5629.4577399999998</v>
          </cell>
          <cell r="AX176">
            <v>5903.49118</v>
          </cell>
          <cell r="BK176">
            <v>5758.4992099999999</v>
          </cell>
          <cell r="BX176">
            <v>3505.3942299999999</v>
          </cell>
          <cell r="CK176">
            <v>2553.7158199999999</v>
          </cell>
          <cell r="CX176">
            <v>2656.1883600000006</v>
          </cell>
          <cell r="DK176">
            <v>2613.8824499999996</v>
          </cell>
          <cell r="DX176">
            <v>3569.7964699999998</v>
          </cell>
          <cell r="EK176">
            <v>1949.7192700000001</v>
          </cell>
        </row>
      </sheetData>
      <sheetData sheetId="4"/>
      <sheetData sheetId="5"/>
      <sheetData sheetId="6">
        <row r="94">
          <cell r="K94">
            <v>197244.70679</v>
          </cell>
          <cell r="W94">
            <v>47743.037090000005</v>
          </cell>
          <cell r="AI94">
            <v>37152.917130000002</v>
          </cell>
          <cell r="AU94">
            <v>43450.54754</v>
          </cell>
          <cell r="BG94">
            <v>41200.728510000001</v>
          </cell>
          <cell r="BS94">
            <v>23758.774079999999</v>
          </cell>
          <cell r="CE94">
            <v>16203.648490000001</v>
          </cell>
          <cell r="CQ94">
            <v>14164.39594</v>
          </cell>
          <cell r="DC94">
            <v>16990.161170000003</v>
          </cell>
          <cell r="DO94">
            <v>20301.873940000001</v>
          </cell>
          <cell r="EA94">
            <v>9653.1347799999985</v>
          </cell>
        </row>
        <row r="95">
          <cell r="K95">
            <v>7122.6793399999997</v>
          </cell>
          <cell r="W95">
            <v>5301.2738499999996</v>
          </cell>
          <cell r="AI95">
            <v>3437.8658899999996</v>
          </cell>
          <cell r="AU95">
            <v>4383.7890099999995</v>
          </cell>
          <cell r="BG95">
            <v>2982.7040000000002</v>
          </cell>
          <cell r="BS95">
            <v>2195.7896100000003</v>
          </cell>
          <cell r="CE95">
            <v>1796.5649799999999</v>
          </cell>
          <cell r="CQ95">
            <v>1775.26973</v>
          </cell>
          <cell r="DC95">
            <v>1578.1572800000001</v>
          </cell>
          <cell r="DO95">
            <v>1504.50901</v>
          </cell>
          <cell r="EA95">
            <v>725.02548000000002</v>
          </cell>
        </row>
        <row r="96">
          <cell r="K96">
            <v>12755.772940000001</v>
          </cell>
          <cell r="W96">
            <v>1930.7814499999999</v>
          </cell>
          <cell r="AI96">
            <v>1625.04054</v>
          </cell>
          <cell r="AU96">
            <v>3729.7262700000001</v>
          </cell>
          <cell r="BG96">
            <v>1561.0092199999999</v>
          </cell>
          <cell r="BS96">
            <v>806.55143999999996</v>
          </cell>
          <cell r="CE96">
            <v>693.65773000000002</v>
          </cell>
          <cell r="CQ96">
            <v>307.03767999999997</v>
          </cell>
          <cell r="DC96">
            <v>552.31745000000012</v>
          </cell>
          <cell r="DO96">
            <v>632.91323999999997</v>
          </cell>
          <cell r="EA96">
            <v>267.23320000000007</v>
          </cell>
        </row>
        <row r="97">
          <cell r="K97">
            <v>0</v>
          </cell>
          <cell r="W97">
            <v>0</v>
          </cell>
          <cell r="AI97">
            <v>0</v>
          </cell>
          <cell r="AU97">
            <v>0</v>
          </cell>
          <cell r="BG97">
            <v>0</v>
          </cell>
          <cell r="BS97">
            <v>0</v>
          </cell>
          <cell r="CE97">
            <v>0</v>
          </cell>
          <cell r="CQ97">
            <v>1580.3285000000001</v>
          </cell>
          <cell r="DC97">
            <v>0</v>
          </cell>
          <cell r="DO97">
            <v>0</v>
          </cell>
          <cell r="EA97">
            <v>0</v>
          </cell>
        </row>
        <row r="98">
          <cell r="K98">
            <v>4250.5110000000004</v>
          </cell>
          <cell r="W98">
            <v>1205.155</v>
          </cell>
          <cell r="AI98">
            <v>982.78599999999994</v>
          </cell>
          <cell r="AU98">
            <v>648.28499999999997</v>
          </cell>
          <cell r="BG98">
            <v>727.53899999999999</v>
          </cell>
          <cell r="BS98">
            <v>556.274</v>
          </cell>
          <cell r="CE98">
            <v>523.26599999999996</v>
          </cell>
          <cell r="CQ98">
            <v>55.707999999999998</v>
          </cell>
          <cell r="DC98">
            <v>340.83499999999998</v>
          </cell>
          <cell r="DO98">
            <v>356.84199999999998</v>
          </cell>
          <cell r="EA98">
            <v>214.739</v>
          </cell>
        </row>
        <row r="99">
          <cell r="K99">
            <v>23616.264999999999</v>
          </cell>
          <cell r="W99">
            <v>2776.56394</v>
          </cell>
          <cell r="AI99">
            <v>600.59261000000004</v>
          </cell>
          <cell r="AU99">
            <v>786.74033999999995</v>
          </cell>
          <cell r="BG99">
            <v>2221.6696000000002</v>
          </cell>
          <cell r="BS99">
            <v>325.24533999999994</v>
          </cell>
          <cell r="CE99">
            <v>1483.636</v>
          </cell>
          <cell r="CQ99">
            <v>2232.1803399999999</v>
          </cell>
          <cell r="DC99">
            <v>1381.1841100000001</v>
          </cell>
          <cell r="DO99">
            <v>1080.3800000000001</v>
          </cell>
          <cell r="EA99">
            <v>629.80409000000009</v>
          </cell>
        </row>
        <row r="100">
          <cell r="K100">
            <v>2188.6750000000002</v>
          </cell>
          <cell r="W100">
            <v>1325.2</v>
          </cell>
          <cell r="AI100">
            <v>1086</v>
          </cell>
          <cell r="AU100">
            <v>1796.2930700000002</v>
          </cell>
          <cell r="BG100">
            <v>2127.777</v>
          </cell>
          <cell r="BS100">
            <v>1099.614</v>
          </cell>
          <cell r="CE100">
            <v>874</v>
          </cell>
          <cell r="CQ100">
            <v>846.8</v>
          </cell>
          <cell r="DC100">
            <v>645.79999999999995</v>
          </cell>
          <cell r="DO100">
            <v>429</v>
          </cell>
          <cell r="EA100">
            <v>0</v>
          </cell>
        </row>
        <row r="101">
          <cell r="K101">
            <v>0</v>
          </cell>
          <cell r="W101">
            <v>0</v>
          </cell>
          <cell r="AI101">
            <v>0</v>
          </cell>
          <cell r="AU101">
            <v>0</v>
          </cell>
          <cell r="BG101">
            <v>0</v>
          </cell>
          <cell r="BS101">
            <v>0</v>
          </cell>
          <cell r="CE101">
            <v>0</v>
          </cell>
          <cell r="CQ101">
            <v>0</v>
          </cell>
          <cell r="DC101">
            <v>0</v>
          </cell>
          <cell r="DO101">
            <v>0</v>
          </cell>
          <cell r="EA101">
            <v>0</v>
          </cell>
        </row>
        <row r="102">
          <cell r="K102">
            <v>10435.965109999999</v>
          </cell>
          <cell r="W102">
            <v>-773.43673999999999</v>
          </cell>
          <cell r="AI102">
            <v>-1232.21488</v>
          </cell>
          <cell r="AU102">
            <v>-563.00101000000006</v>
          </cell>
          <cell r="BG102">
            <v>-373.59290000000004</v>
          </cell>
          <cell r="BS102">
            <v>-116.40447999999999</v>
          </cell>
          <cell r="CE102">
            <v>-323.04413999999997</v>
          </cell>
          <cell r="CQ102">
            <v>58.626720000000027</v>
          </cell>
          <cell r="DC102">
            <v>-55.008499999999998</v>
          </cell>
          <cell r="DO102">
            <v>26.306639999999998</v>
          </cell>
          <cell r="EA102">
            <v>-154.32307</v>
          </cell>
        </row>
        <row r="105">
          <cell r="K105">
            <v>11975.385000000002</v>
          </cell>
          <cell r="W105">
            <v>871.03</v>
          </cell>
          <cell r="AI105">
            <v>158.75800000000001</v>
          </cell>
          <cell r="AU105">
            <v>100.413</v>
          </cell>
          <cell r="BG105">
            <v>91.605000000000004</v>
          </cell>
          <cell r="BS105">
            <v>28.135000000000002</v>
          </cell>
          <cell r="CE105">
            <v>40.136000000000003</v>
          </cell>
          <cell r="CQ105">
            <v>69.948999999999998</v>
          </cell>
          <cell r="DC105">
            <v>25.687000000000001</v>
          </cell>
          <cell r="DO105">
            <v>24.004000000000001</v>
          </cell>
          <cell r="EA105">
            <v>48.240559999999995</v>
          </cell>
        </row>
        <row r="106">
          <cell r="K106">
            <v>60.05</v>
          </cell>
          <cell r="W106">
            <v>38.049999999999997</v>
          </cell>
          <cell r="AI106">
            <v>39.299999999999997</v>
          </cell>
          <cell r="AU106">
            <v>5.05</v>
          </cell>
          <cell r="BG106">
            <v>5.55</v>
          </cell>
          <cell r="BS106">
            <v>66.099999999999994</v>
          </cell>
          <cell r="CE106">
            <v>47.3</v>
          </cell>
          <cell r="CQ106">
            <v>5</v>
          </cell>
          <cell r="DC106">
            <v>24.35</v>
          </cell>
          <cell r="DO106">
            <v>11.05</v>
          </cell>
          <cell r="EA106">
            <v>21.5</v>
          </cell>
        </row>
        <row r="107">
          <cell r="K107">
            <v>56543.140329999995</v>
          </cell>
          <cell r="W107">
            <v>4749.48657</v>
          </cell>
          <cell r="AI107">
            <v>8221.3335400000014</v>
          </cell>
          <cell r="AU107">
            <v>4621.0955999999996</v>
          </cell>
          <cell r="BG107">
            <v>3030.4082399999998</v>
          </cell>
          <cell r="BS107">
            <v>1571.8873500000002</v>
          </cell>
          <cell r="CE107">
            <v>2116.6575800000001</v>
          </cell>
          <cell r="CQ107">
            <v>1067.1186200000002</v>
          </cell>
          <cell r="DC107">
            <v>2254.8765999999996</v>
          </cell>
          <cell r="DO107">
            <v>2052.9675300000004</v>
          </cell>
          <cell r="EA107">
            <v>352.93765999999994</v>
          </cell>
        </row>
        <row r="108">
          <cell r="K108">
            <v>11026.642930000007</v>
          </cell>
          <cell r="W108">
            <v>883.8723100000002</v>
          </cell>
          <cell r="AI108">
            <v>2731.0167199999996</v>
          </cell>
          <cell r="AU108">
            <v>1634.9906599999999</v>
          </cell>
          <cell r="BG108">
            <v>1359.35178</v>
          </cell>
          <cell r="BS108">
            <v>692.64628999999991</v>
          </cell>
          <cell r="CE108">
            <v>1871.9075299999997</v>
          </cell>
          <cell r="CQ108">
            <v>327.80457999999993</v>
          </cell>
          <cell r="DC108">
            <v>691.13530000000003</v>
          </cell>
          <cell r="DO108">
            <v>759.67173000000014</v>
          </cell>
          <cell r="EA108">
            <v>244.93746999999999</v>
          </cell>
        </row>
        <row r="109">
          <cell r="K109">
            <v>8004.3639999999996</v>
          </cell>
          <cell r="W109">
            <v>602.66700000000003</v>
          </cell>
          <cell r="AI109">
            <v>313.97899999999998</v>
          </cell>
          <cell r="AU109">
            <v>294.00799999999998</v>
          </cell>
          <cell r="BG109">
            <v>374.96</v>
          </cell>
          <cell r="BS109">
            <v>74.364999999999995</v>
          </cell>
          <cell r="CE109">
            <v>107.971</v>
          </cell>
          <cell r="CQ109">
            <v>97.147999999999996</v>
          </cell>
          <cell r="DC109">
            <v>490.12799999999999</v>
          </cell>
          <cell r="DO109">
            <v>532.62400000000002</v>
          </cell>
          <cell r="EA109">
            <v>32.271000000000001</v>
          </cell>
        </row>
        <row r="110">
          <cell r="K110">
            <v>1651.81096</v>
          </cell>
          <cell r="W110">
            <v>287.81907000000001</v>
          </cell>
          <cell r="AI110">
            <v>724.06500000000005</v>
          </cell>
          <cell r="AU110">
            <v>98.052999999999997</v>
          </cell>
          <cell r="BG110">
            <v>9.3964999999999996</v>
          </cell>
          <cell r="BS110">
            <v>142.715</v>
          </cell>
          <cell r="CE110">
            <v>61.197499999999984</v>
          </cell>
          <cell r="CQ110">
            <v>114.47</v>
          </cell>
          <cell r="DC110">
            <v>91.894000000000005</v>
          </cell>
          <cell r="DO110">
            <v>14.999000000000001</v>
          </cell>
          <cell r="EA110">
            <v>104.599</v>
          </cell>
        </row>
        <row r="111">
          <cell r="K111">
            <v>0</v>
          </cell>
          <cell r="W111">
            <v>0</v>
          </cell>
          <cell r="AI111">
            <v>8.2142999999999997</v>
          </cell>
          <cell r="AU111">
            <v>0</v>
          </cell>
          <cell r="BG111">
            <v>0</v>
          </cell>
          <cell r="BS111">
            <v>0.109</v>
          </cell>
          <cell r="CE111">
            <v>0</v>
          </cell>
          <cell r="CQ111">
            <v>0</v>
          </cell>
          <cell r="DC111">
            <v>0</v>
          </cell>
          <cell r="DO111">
            <v>0</v>
          </cell>
          <cell r="EA111">
            <v>0</v>
          </cell>
        </row>
        <row r="112">
          <cell r="K112">
            <v>25331.313999999998</v>
          </cell>
          <cell r="W112">
            <v>2315.9270000000001</v>
          </cell>
          <cell r="AI112">
            <v>3471.1790000000001</v>
          </cell>
          <cell r="AU112">
            <v>2593.6689999999999</v>
          </cell>
          <cell r="BG112">
            <v>1504.7329999999997</v>
          </cell>
          <cell r="BS112">
            <v>1068.7940000000001</v>
          </cell>
          <cell r="CE112">
            <v>1648.0685999999998</v>
          </cell>
          <cell r="CQ112">
            <v>581.64</v>
          </cell>
          <cell r="DC112">
            <v>1432.1619999999998</v>
          </cell>
          <cell r="DO112">
            <v>1004.812</v>
          </cell>
          <cell r="EA112">
            <v>462.40500000000009</v>
          </cell>
        </row>
        <row r="113">
          <cell r="K113">
            <v>695.18200000000002</v>
          </cell>
          <cell r="W113">
            <v>15.84</v>
          </cell>
          <cell r="AI113">
            <v>22.5</v>
          </cell>
          <cell r="AU113">
            <v>0.6</v>
          </cell>
          <cell r="BG113">
            <v>0</v>
          </cell>
          <cell r="BS113">
            <v>0</v>
          </cell>
          <cell r="CE113">
            <v>0</v>
          </cell>
          <cell r="CQ113">
            <v>0</v>
          </cell>
          <cell r="DC113">
            <v>0</v>
          </cell>
          <cell r="DO113">
            <v>0</v>
          </cell>
          <cell r="EA113">
            <v>0</v>
          </cell>
        </row>
        <row r="116">
          <cell r="K116">
            <v>147983.31466</v>
          </cell>
          <cell r="W116">
            <v>26538.528299999998</v>
          </cell>
          <cell r="AI116">
            <v>21053.294559999998</v>
          </cell>
          <cell r="AU116">
            <v>24613.084139999999</v>
          </cell>
          <cell r="BG116">
            <v>18992.733899999999</v>
          </cell>
          <cell r="BS116">
            <v>14154.410900000001</v>
          </cell>
          <cell r="CE116">
            <v>12964.71658</v>
          </cell>
          <cell r="CQ116">
            <v>8779.0922499999997</v>
          </cell>
          <cell r="DC116">
            <v>8530.2229000000007</v>
          </cell>
          <cell r="DO116">
            <v>11213.83368</v>
          </cell>
          <cell r="EA116">
            <v>11810.919830000001</v>
          </cell>
        </row>
        <row r="119">
          <cell r="K119">
            <v>6698.0074999999997</v>
          </cell>
          <cell r="W119">
            <v>874.51700000000005</v>
          </cell>
          <cell r="AI119">
            <v>2122.7179999999998</v>
          </cell>
          <cell r="AU119">
            <v>0</v>
          </cell>
          <cell r="BG119">
            <v>371.84</v>
          </cell>
          <cell r="BS119">
            <v>904.12800000000004</v>
          </cell>
          <cell r="CE119">
            <v>1146.1880000000001</v>
          </cell>
          <cell r="CQ119">
            <v>2125.4292</v>
          </cell>
          <cell r="DC119">
            <v>347.23200000000003</v>
          </cell>
          <cell r="DO119">
            <v>503.85199999999998</v>
          </cell>
          <cell r="EA119">
            <v>493.19</v>
          </cell>
        </row>
        <row r="122">
          <cell r="K122">
            <v>340</v>
          </cell>
          <cell r="W122">
            <v>0</v>
          </cell>
          <cell r="AI122">
            <v>0</v>
          </cell>
          <cell r="AU122">
            <v>0</v>
          </cell>
          <cell r="BG122">
            <v>0</v>
          </cell>
          <cell r="BS122">
            <v>0</v>
          </cell>
          <cell r="CE122">
            <v>0</v>
          </cell>
          <cell r="CQ122">
            <v>0</v>
          </cell>
          <cell r="DC122">
            <v>0</v>
          </cell>
          <cell r="DO122">
            <v>0</v>
          </cell>
          <cell r="EA122">
            <v>0</v>
          </cell>
        </row>
        <row r="123">
          <cell r="K123">
            <v>22296.238550000002</v>
          </cell>
          <cell r="W123">
            <v>344.93509999999998</v>
          </cell>
          <cell r="AI123">
            <v>542.75652000000002</v>
          </cell>
          <cell r="AU123">
            <v>559.577</v>
          </cell>
          <cell r="BG123">
            <v>1838.9459999999999</v>
          </cell>
          <cell r="BS123">
            <v>492.68299999999999</v>
          </cell>
          <cell r="CE123">
            <v>308.84909000000005</v>
          </cell>
          <cell r="CQ123">
            <v>434.99</v>
          </cell>
          <cell r="DC123">
            <v>506.68979999999999</v>
          </cell>
          <cell r="DO123">
            <v>205.45500000000001</v>
          </cell>
          <cell r="EA123">
            <v>316.7</v>
          </cell>
        </row>
        <row r="124">
          <cell r="K124">
            <v>367.36</v>
          </cell>
          <cell r="W124">
            <v>0</v>
          </cell>
          <cell r="AI124">
            <v>0</v>
          </cell>
          <cell r="AU124">
            <v>0</v>
          </cell>
          <cell r="BG124">
            <v>0</v>
          </cell>
          <cell r="BS124">
            <v>0</v>
          </cell>
          <cell r="CE124">
            <v>0</v>
          </cell>
          <cell r="CQ124">
            <v>0</v>
          </cell>
          <cell r="DC124">
            <v>0</v>
          </cell>
          <cell r="DO124">
            <v>0</v>
          </cell>
          <cell r="EA124">
            <v>0</v>
          </cell>
        </row>
        <row r="125">
          <cell r="K125">
            <v>5576.7148200000001</v>
          </cell>
          <cell r="W125">
            <v>10</v>
          </cell>
          <cell r="AI125">
            <v>50</v>
          </cell>
          <cell r="AU125">
            <v>40.840000000000003</v>
          </cell>
          <cell r="BG125">
            <v>3.7</v>
          </cell>
          <cell r="BS125">
            <v>0.5</v>
          </cell>
          <cell r="CE125">
            <v>4523.8041600000006</v>
          </cell>
          <cell r="CQ125">
            <v>7.7569999999999997</v>
          </cell>
          <cell r="DC125">
            <v>62.348699999999994</v>
          </cell>
          <cell r="DO125">
            <v>104.46998000000001</v>
          </cell>
          <cell r="EA125">
            <v>1.262</v>
          </cell>
        </row>
        <row r="126">
          <cell r="K126">
            <v>1088.08025</v>
          </cell>
          <cell r="W126">
            <v>375.91068000000001</v>
          </cell>
          <cell r="AI126">
            <v>215.82809</v>
          </cell>
          <cell r="AU126">
            <v>97.536969999999997</v>
          </cell>
          <cell r="BG126">
            <v>199.08953</v>
          </cell>
          <cell r="BS126">
            <v>60.212489999999995</v>
          </cell>
          <cell r="CE126">
            <v>57.384250000000002</v>
          </cell>
          <cell r="CQ126">
            <v>56.06861</v>
          </cell>
          <cell r="DC126">
            <v>66.465320000000006</v>
          </cell>
          <cell r="DO126">
            <v>93.577830000000006</v>
          </cell>
          <cell r="EA126">
            <v>81.414869999999993</v>
          </cell>
        </row>
        <row r="127">
          <cell r="K127">
            <v>775.30200000000002</v>
          </cell>
          <cell r="W127">
            <v>269.334</v>
          </cell>
          <cell r="AI127">
            <v>0</v>
          </cell>
          <cell r="AU127">
            <v>85.927999999999997</v>
          </cell>
          <cell r="BG127">
            <v>24.655000000000001</v>
          </cell>
          <cell r="BS127">
            <v>0</v>
          </cell>
          <cell r="CE127">
            <v>58.561999999999998</v>
          </cell>
          <cell r="CQ127">
            <v>169.50295</v>
          </cell>
          <cell r="DC127">
            <v>168.08500000000001</v>
          </cell>
          <cell r="DO127">
            <v>97.923000000000002</v>
          </cell>
          <cell r="EA127">
            <v>7.2</v>
          </cell>
        </row>
        <row r="128">
          <cell r="K128">
            <v>6018.7439999999997</v>
          </cell>
          <cell r="W128">
            <v>730.88400000000001</v>
          </cell>
          <cell r="AI128">
            <v>1210.932</v>
          </cell>
          <cell r="AU128">
            <v>469.51</v>
          </cell>
          <cell r="BG128">
            <v>1202.78</v>
          </cell>
          <cell r="BS128">
            <v>673.28599999999994</v>
          </cell>
          <cell r="CE128">
            <v>623.31600000000003</v>
          </cell>
          <cell r="CQ128">
            <v>646.99800000000005</v>
          </cell>
          <cell r="DC128">
            <v>266.13600000000002</v>
          </cell>
          <cell r="DO128">
            <v>369.846</v>
          </cell>
          <cell r="EA128">
            <v>736.76599999999996</v>
          </cell>
        </row>
        <row r="129">
          <cell r="K129">
            <v>0</v>
          </cell>
          <cell r="W129">
            <v>0</v>
          </cell>
          <cell r="AI129">
            <v>0</v>
          </cell>
          <cell r="AU129">
            <v>0</v>
          </cell>
          <cell r="BG129">
            <v>0</v>
          </cell>
          <cell r="BS129">
            <v>28.02</v>
          </cell>
          <cell r="CE129">
            <v>0.47</v>
          </cell>
          <cell r="CQ129">
            <v>13.342000000000001</v>
          </cell>
          <cell r="DC129">
            <v>0</v>
          </cell>
          <cell r="DO129">
            <v>0</v>
          </cell>
          <cell r="EA129">
            <v>0</v>
          </cell>
        </row>
        <row r="130">
          <cell r="K130">
            <v>721.65</v>
          </cell>
          <cell r="W130">
            <v>10</v>
          </cell>
          <cell r="AI130">
            <v>0</v>
          </cell>
          <cell r="AU130">
            <v>0</v>
          </cell>
          <cell r="BG130">
            <v>0</v>
          </cell>
          <cell r="BS130">
            <v>0</v>
          </cell>
          <cell r="CE130">
            <v>0</v>
          </cell>
          <cell r="CQ130">
            <v>0</v>
          </cell>
          <cell r="DC130">
            <v>0</v>
          </cell>
          <cell r="DO130">
            <v>0</v>
          </cell>
          <cell r="EA130">
            <v>0</v>
          </cell>
        </row>
        <row r="131">
          <cell r="K131">
            <v>266.65102999999999</v>
          </cell>
          <cell r="W131">
            <v>1256.8372899999999</v>
          </cell>
          <cell r="AI131">
            <v>1122.57771</v>
          </cell>
          <cell r="AU131">
            <v>1407.7306799999999</v>
          </cell>
          <cell r="BG131">
            <v>889.41769999999997</v>
          </cell>
          <cell r="BS131">
            <v>762.71726999999987</v>
          </cell>
          <cell r="CE131">
            <v>668.64638000000002</v>
          </cell>
          <cell r="CQ131">
            <v>563.04050999999993</v>
          </cell>
          <cell r="DC131">
            <v>1209.1666499999999</v>
          </cell>
          <cell r="DO131">
            <v>1247.4776999999999</v>
          </cell>
          <cell r="EA131">
            <v>602.75616999999988</v>
          </cell>
        </row>
        <row r="132">
          <cell r="K132">
            <v>8711.6828000000005</v>
          </cell>
          <cell r="W132">
            <v>619.89442000000008</v>
          </cell>
          <cell r="AI132">
            <v>449.10700000000003</v>
          </cell>
          <cell r="AU132">
            <v>724.31912</v>
          </cell>
          <cell r="BG132">
            <v>927.34</v>
          </cell>
          <cell r="BS132">
            <v>290.67</v>
          </cell>
          <cell r="CE132">
            <v>296.14600000000002</v>
          </cell>
          <cell r="CQ132">
            <v>191.88</v>
          </cell>
          <cell r="DC132">
            <v>3.38</v>
          </cell>
          <cell r="DO132">
            <v>234.69</v>
          </cell>
          <cell r="EA132">
            <v>167.7268</v>
          </cell>
        </row>
        <row r="134">
          <cell r="K134">
            <v>72461.925189999936</v>
          </cell>
          <cell r="W134">
            <v>15759.756620000006</v>
          </cell>
          <cell r="AI134">
            <v>5841.9906100000289</v>
          </cell>
          <cell r="AU134">
            <v>4311.2889000000059</v>
          </cell>
          <cell r="BG134">
            <v>6235.6724499999955</v>
          </cell>
          <cell r="BS134">
            <v>6708.2152000000033</v>
          </cell>
          <cell r="CE134">
            <v>5649.625289999999</v>
          </cell>
          <cell r="CQ134">
            <v>0</v>
          </cell>
          <cell r="DC134">
            <v>2981.7413300000057</v>
          </cell>
          <cell r="DO134">
            <v>2009.266370000001</v>
          </cell>
          <cell r="EA134">
            <v>586.73260999999945</v>
          </cell>
        </row>
        <row r="138">
          <cell r="K138">
            <v>93390.485300000015</v>
          </cell>
          <cell r="W138">
            <v>19233.365729999998</v>
          </cell>
          <cell r="AI138">
            <v>17944.025770000004</v>
          </cell>
          <cell r="AU138">
            <v>13785.32098</v>
          </cell>
          <cell r="BG138">
            <v>12375.03638</v>
          </cell>
          <cell r="BS138">
            <v>9220.0527100000018</v>
          </cell>
          <cell r="CE138">
            <v>4460.3872899999988</v>
          </cell>
          <cell r="CQ138">
            <v>4775.1405999999997</v>
          </cell>
          <cell r="DC138">
            <v>8236.3732899999995</v>
          </cell>
          <cell r="DO138">
            <v>3849.9109299999996</v>
          </cell>
          <cell r="EA138">
            <v>1586.03504</v>
          </cell>
        </row>
        <row r="139">
          <cell r="K139">
            <v>40015.26215000001</v>
          </cell>
          <cell r="W139">
            <v>4902.3083200000001</v>
          </cell>
          <cell r="AI139">
            <v>2402.5821500000002</v>
          </cell>
          <cell r="AU139">
            <v>4339.6320900000001</v>
          </cell>
          <cell r="BG139">
            <v>3893.2849000000015</v>
          </cell>
          <cell r="BS139">
            <v>2103.6131399999995</v>
          </cell>
          <cell r="CE139">
            <v>1947.2456500000001</v>
          </cell>
          <cell r="CQ139">
            <v>3121.0709100000004</v>
          </cell>
          <cell r="DC139">
            <v>1808.8245700000002</v>
          </cell>
          <cell r="DO139">
            <v>2058.41273</v>
          </cell>
          <cell r="EA139">
            <v>616.28079000000002</v>
          </cell>
        </row>
        <row r="140">
          <cell r="K140">
            <v>47610.626890000007</v>
          </cell>
          <cell r="W140">
            <v>9278.5660000000007</v>
          </cell>
          <cell r="AI140">
            <v>7225.6361699999989</v>
          </cell>
          <cell r="AU140">
            <v>9241.5016300000007</v>
          </cell>
          <cell r="BG140">
            <v>4860.3270000000002</v>
          </cell>
          <cell r="BS140">
            <v>6028.44</v>
          </cell>
          <cell r="CE140">
            <v>3062.4630000000002</v>
          </cell>
          <cell r="CQ140">
            <v>759.11559999999997</v>
          </cell>
          <cell r="DC140">
            <v>4275.491</v>
          </cell>
          <cell r="DO140">
            <v>3504.52</v>
          </cell>
          <cell r="EA140">
            <v>1945.64</v>
          </cell>
        </row>
        <row r="141">
          <cell r="K141">
            <v>31630.913</v>
          </cell>
          <cell r="W141">
            <v>7670.4970000000003</v>
          </cell>
          <cell r="AI141">
            <v>8803.9500000000007</v>
          </cell>
          <cell r="AU141">
            <v>4520.9740000000002</v>
          </cell>
          <cell r="BG141">
            <v>5369.1750000000002</v>
          </cell>
          <cell r="BS141">
            <v>1834.568</v>
          </cell>
          <cell r="CE141">
            <v>1169.4390000000001</v>
          </cell>
          <cell r="CQ141">
            <v>2672.6559999999999</v>
          </cell>
          <cell r="DC141">
            <v>2290.3041999999996</v>
          </cell>
          <cell r="DO141">
            <v>2025.7145</v>
          </cell>
          <cell r="EA141">
            <v>119.432</v>
          </cell>
        </row>
        <row r="142">
          <cell r="K142">
            <v>9854.9855700000007</v>
          </cell>
          <cell r="W142">
            <v>1400.634</v>
          </cell>
          <cell r="AI142">
            <v>6826.1</v>
          </cell>
          <cell r="AU142">
            <v>1814.6849999999999</v>
          </cell>
          <cell r="BG142">
            <v>0</v>
          </cell>
          <cell r="BS142">
            <v>1151.9031</v>
          </cell>
          <cell r="CE142">
            <v>245.5</v>
          </cell>
          <cell r="CQ142">
            <v>28.35</v>
          </cell>
          <cell r="DC142">
            <v>149.31</v>
          </cell>
          <cell r="DO142">
            <v>709.2</v>
          </cell>
          <cell r="EA142">
            <v>0</v>
          </cell>
        </row>
        <row r="143">
          <cell r="K143">
            <v>131077.99084000001</v>
          </cell>
          <cell r="W143">
            <v>22814.573980000001</v>
          </cell>
          <cell r="AI143">
            <v>19252.469560000001</v>
          </cell>
          <cell r="AU143">
            <v>22092.663230000002</v>
          </cell>
          <cell r="BG143">
            <v>16150.941640000001</v>
          </cell>
          <cell r="BS143">
            <v>11818.091900000001</v>
          </cell>
          <cell r="CE143">
            <v>10244.583710000001</v>
          </cell>
          <cell r="CQ143">
            <v>7232.8857699999999</v>
          </cell>
          <cell r="DC143">
            <v>7488.4029</v>
          </cell>
          <cell r="DO143">
            <v>9692.3001400000012</v>
          </cell>
          <cell r="EA143">
            <v>9961.4792600000001</v>
          </cell>
        </row>
        <row r="144">
          <cell r="K144">
            <v>34881.204079999996</v>
          </cell>
          <cell r="W144">
            <v>5614.8888399999996</v>
          </cell>
          <cell r="AI144">
            <v>7672.4130500000001</v>
          </cell>
          <cell r="AU144">
            <v>3922.50144</v>
          </cell>
          <cell r="BG144">
            <v>4741.6721200000002</v>
          </cell>
          <cell r="BS144">
            <v>2453.7860000000001</v>
          </cell>
          <cell r="CE144">
            <v>2936.0914600000001</v>
          </cell>
          <cell r="CQ144">
            <v>2646.1537499999999</v>
          </cell>
          <cell r="DC144">
            <v>3096.826</v>
          </cell>
          <cell r="DO144">
            <v>3079.3445000000002</v>
          </cell>
          <cell r="EA144">
            <v>1200.3630000000001</v>
          </cell>
        </row>
        <row r="145">
          <cell r="K145">
            <v>101863.32475</v>
          </cell>
          <cell r="W145">
            <v>16958.0985</v>
          </cell>
          <cell r="AI145">
            <v>13601.103870000001</v>
          </cell>
          <cell r="AU145">
            <v>9082.5300000000007</v>
          </cell>
          <cell r="BG145">
            <v>6960.1525000000001</v>
          </cell>
          <cell r="BS145">
            <v>5814.0654999999997</v>
          </cell>
          <cell r="CE145">
            <v>4937.82</v>
          </cell>
          <cell r="CQ145">
            <v>6077.9049999999997</v>
          </cell>
          <cell r="DC145">
            <v>7045.8365600000006</v>
          </cell>
          <cell r="DO145">
            <v>4566.335</v>
          </cell>
          <cell r="EA145">
            <v>2368.518</v>
          </cell>
        </row>
        <row r="146">
          <cell r="K146">
            <v>12495.960429999997</v>
          </cell>
          <cell r="W146">
            <v>2421.1591100000001</v>
          </cell>
          <cell r="AI146">
            <v>2193.9510300000002</v>
          </cell>
          <cell r="AU146">
            <v>2611.0804699999999</v>
          </cell>
          <cell r="BG146">
            <v>1862.64842</v>
          </cell>
          <cell r="BS146">
            <v>1046.44489</v>
          </cell>
          <cell r="CE146">
            <v>1329.3088099999998</v>
          </cell>
          <cell r="CQ146">
            <v>761.70536000000004</v>
          </cell>
          <cell r="DC146">
            <v>805.30880999999977</v>
          </cell>
          <cell r="DO146">
            <v>1037.6354799999999</v>
          </cell>
          <cell r="EA146">
            <v>841.94943000000001</v>
          </cell>
        </row>
        <row r="147">
          <cell r="K147">
            <v>14097.124</v>
          </cell>
          <cell r="W147">
            <v>1841.24575</v>
          </cell>
          <cell r="AI147">
            <v>2555.98875</v>
          </cell>
          <cell r="AU147">
            <v>2576.98</v>
          </cell>
          <cell r="BG147">
            <v>1927.4675</v>
          </cell>
          <cell r="BS147">
            <v>928.03925000000004</v>
          </cell>
          <cell r="CE147">
            <v>394.642</v>
          </cell>
          <cell r="CQ147">
            <v>696.21400000000006</v>
          </cell>
          <cell r="DC147">
            <v>559.01750000000004</v>
          </cell>
          <cell r="DO147">
            <v>609.97574999999995</v>
          </cell>
          <cell r="EA147">
            <v>469.06375000000003</v>
          </cell>
        </row>
        <row r="148">
          <cell r="K148">
            <v>0</v>
          </cell>
          <cell r="W148">
            <v>40.411000000000001</v>
          </cell>
          <cell r="AI148">
            <v>40.722000000000001</v>
          </cell>
          <cell r="AU148">
            <v>19.029310000000002</v>
          </cell>
          <cell r="BG148">
            <v>-2.5720000000000001</v>
          </cell>
          <cell r="BS148">
            <v>7.5830000000000002</v>
          </cell>
          <cell r="CE148">
            <v>16.11</v>
          </cell>
          <cell r="CQ148">
            <v>89.534000000000006</v>
          </cell>
          <cell r="DC148">
            <v>0</v>
          </cell>
          <cell r="DO148">
            <v>6.8259999999999996</v>
          </cell>
          <cell r="EA148">
            <v>37.234000000000002</v>
          </cell>
        </row>
        <row r="149">
          <cell r="K149">
            <v>0</v>
          </cell>
          <cell r="W149">
            <v>0</v>
          </cell>
          <cell r="AI149">
            <v>0</v>
          </cell>
          <cell r="AU149">
            <v>0</v>
          </cell>
          <cell r="BG149">
            <v>0</v>
          </cell>
          <cell r="BS149">
            <v>0</v>
          </cell>
          <cell r="CE149">
            <v>0</v>
          </cell>
          <cell r="CQ149">
            <v>0</v>
          </cell>
          <cell r="DC149">
            <v>0</v>
          </cell>
          <cell r="DO149">
            <v>0</v>
          </cell>
          <cell r="EA149">
            <v>0</v>
          </cell>
        </row>
        <row r="150">
          <cell r="K150">
            <v>5369.2470000000003</v>
          </cell>
          <cell r="W150">
            <v>895.12239999999997</v>
          </cell>
          <cell r="AI150">
            <v>462.05840000000001</v>
          </cell>
          <cell r="AU150">
            <v>1139.0102000000002</v>
          </cell>
          <cell r="BG150">
            <v>202.91379999999998</v>
          </cell>
          <cell r="BS150">
            <v>352.8109</v>
          </cell>
          <cell r="CE150">
            <v>128.73920000000001</v>
          </cell>
          <cell r="CQ150">
            <v>81.566000000000003</v>
          </cell>
          <cell r="DC150">
            <v>81.207399999999993</v>
          </cell>
          <cell r="DO150">
            <v>108.5783</v>
          </cell>
          <cell r="EA150">
            <v>87.767800000000008</v>
          </cell>
        </row>
        <row r="153">
          <cell r="K153">
            <v>17256.989430000001</v>
          </cell>
          <cell r="W153">
            <v>2237.4781199999998</v>
          </cell>
          <cell r="AI153">
            <v>539.78</v>
          </cell>
          <cell r="AU153">
            <v>1078.02091</v>
          </cell>
          <cell r="BG153">
            <v>1479.4883600000001</v>
          </cell>
          <cell r="BS153">
            <v>1459.3589999999999</v>
          </cell>
          <cell r="CE153">
            <v>2033.4749999999999</v>
          </cell>
          <cell r="CQ153">
            <v>999.21647999999993</v>
          </cell>
          <cell r="DC153">
            <v>466.07</v>
          </cell>
          <cell r="DO153">
            <v>974.03</v>
          </cell>
          <cell r="EA153">
            <v>1476.3905699999998</v>
          </cell>
        </row>
        <row r="154">
          <cell r="K154">
            <v>5965.8895899999998</v>
          </cell>
          <cell r="W154">
            <v>2353.1482700000001</v>
          </cell>
          <cell r="AI154">
            <v>1718.316</v>
          </cell>
          <cell r="AU154">
            <v>2781.4635600000001</v>
          </cell>
          <cell r="BG154">
            <v>1457.99488</v>
          </cell>
          <cell r="BS154">
            <v>2153.029</v>
          </cell>
          <cell r="CE154">
            <v>1256.1498200000001</v>
          </cell>
          <cell r="CQ154">
            <v>716.43624</v>
          </cell>
          <cell r="DC154">
            <v>1409.7829999999999</v>
          </cell>
          <cell r="DO154">
            <v>1194.039</v>
          </cell>
          <cell r="EA154">
            <v>1601.5419999999999</v>
          </cell>
        </row>
        <row r="155">
          <cell r="K155">
            <v>6293.9629999999997</v>
          </cell>
          <cell r="W155">
            <v>535.95000000000005</v>
          </cell>
          <cell r="AI155">
            <v>511.55549999999999</v>
          </cell>
          <cell r="AU155">
            <v>654.03300000000002</v>
          </cell>
          <cell r="BG155">
            <v>164.1</v>
          </cell>
          <cell r="BS155">
            <v>551.11500000000001</v>
          </cell>
          <cell r="CE155">
            <v>277.05</v>
          </cell>
          <cell r="CQ155">
            <v>41.58</v>
          </cell>
          <cell r="DC155">
            <v>0</v>
          </cell>
          <cell r="DO155">
            <v>262.56</v>
          </cell>
          <cell r="EA155">
            <v>283.80799999999999</v>
          </cell>
        </row>
        <row r="156">
          <cell r="K156">
            <v>36727.678180000003</v>
          </cell>
          <cell r="W156">
            <v>2544.0524799999994</v>
          </cell>
          <cell r="AI156">
            <v>3227.1269999999995</v>
          </cell>
          <cell r="AU156">
            <v>5609.432569999999</v>
          </cell>
          <cell r="BG156">
            <v>3951.7102299999997</v>
          </cell>
          <cell r="BS156">
            <v>2321.0816299999997</v>
          </cell>
          <cell r="CE156">
            <v>1462.15084</v>
          </cell>
          <cell r="CQ156">
            <v>2410.55062</v>
          </cell>
          <cell r="DC156">
            <v>2915.40679</v>
          </cell>
          <cell r="DO156">
            <v>1145.5426699999998</v>
          </cell>
          <cell r="EA156">
            <v>1170.7910200000001</v>
          </cell>
        </row>
        <row r="157">
          <cell r="K157">
            <v>27674.242110000003</v>
          </cell>
          <cell r="W157">
            <v>7468.4392900000003</v>
          </cell>
          <cell r="AI157">
            <v>5648.6892900000003</v>
          </cell>
          <cell r="AU157">
            <v>5655.2833000000001</v>
          </cell>
          <cell r="BG157">
            <v>5723.3028899999999</v>
          </cell>
          <cell r="BS157">
            <v>3426.3379299999997</v>
          </cell>
          <cell r="CE157">
            <v>2117.8886699999998</v>
          </cell>
          <cell r="CQ157">
            <v>1901.76215</v>
          </cell>
          <cell r="DC157">
            <v>2498.2434299999995</v>
          </cell>
          <cell r="DO157">
            <v>2798.0140799999999</v>
          </cell>
          <cell r="EA157">
            <v>476.90823999999998</v>
          </cell>
        </row>
        <row r="158">
          <cell r="K158">
            <v>22376.867599999998</v>
          </cell>
          <cell r="W158">
            <v>659.01098000000002</v>
          </cell>
          <cell r="AI158">
            <v>973.05753000000004</v>
          </cell>
          <cell r="AU158">
            <v>3085.6405800000007</v>
          </cell>
          <cell r="BG158">
            <v>3068.7699900000002</v>
          </cell>
          <cell r="BS158">
            <v>1486.7637600000003</v>
          </cell>
          <cell r="CE158">
            <v>584.41478000000006</v>
          </cell>
          <cell r="CQ158">
            <v>1145.6915100000001</v>
          </cell>
          <cell r="DC158">
            <v>1670.6620999999998</v>
          </cell>
          <cell r="DO158">
            <v>219.02085000000002</v>
          </cell>
          <cell r="EA158">
            <v>222.19282000000001</v>
          </cell>
        </row>
        <row r="159">
          <cell r="K159">
            <v>3389.42</v>
          </cell>
          <cell r="W159">
            <v>585.81849999999997</v>
          </cell>
          <cell r="AI159">
            <v>-1560.3304800000005</v>
          </cell>
          <cell r="AU159">
            <v>2401.92</v>
          </cell>
          <cell r="BG159">
            <v>2102.3768999999998</v>
          </cell>
          <cell r="BS159">
            <v>662.83399999999995</v>
          </cell>
          <cell r="CE159">
            <v>1080.8520100000001</v>
          </cell>
          <cell r="CQ159">
            <v>60.478499999999997</v>
          </cell>
          <cell r="DC159">
            <v>235.04079999999999</v>
          </cell>
          <cell r="DO159">
            <v>280.39150000000001</v>
          </cell>
          <cell r="EA159">
            <v>480.10750000000002</v>
          </cell>
        </row>
        <row r="162">
          <cell r="K162">
            <v>8030.3524800000005</v>
          </cell>
          <cell r="W162">
            <v>2039.6110000000001</v>
          </cell>
          <cell r="AI162">
            <v>695.75</v>
          </cell>
          <cell r="AU162">
            <v>424.21080000000001</v>
          </cell>
          <cell r="BG162">
            <v>2041.15346</v>
          </cell>
          <cell r="BS162">
            <v>934.08699999999999</v>
          </cell>
          <cell r="CE162">
            <v>886.25283999999999</v>
          </cell>
          <cell r="CQ162">
            <v>922.077</v>
          </cell>
          <cell r="DC162">
            <v>294.63057999999995</v>
          </cell>
          <cell r="DO162">
            <v>393.42</v>
          </cell>
          <cell r="EA162">
            <v>703.35199999999998</v>
          </cell>
        </row>
        <row r="165">
          <cell r="K165">
            <v>366.88499999999999</v>
          </cell>
          <cell r="W165">
            <v>257.99599999999998</v>
          </cell>
          <cell r="AI165">
            <v>0</v>
          </cell>
          <cell r="AU165">
            <v>87.078000000000003</v>
          </cell>
          <cell r="BG165">
            <v>24.655000000000001</v>
          </cell>
          <cell r="BS165">
            <v>0</v>
          </cell>
          <cell r="CE165">
            <v>61.247</v>
          </cell>
          <cell r="CQ165">
            <v>86.488</v>
          </cell>
          <cell r="DC165">
            <v>187.40899999999999</v>
          </cell>
          <cell r="DO165">
            <v>110.926</v>
          </cell>
          <cell r="EA165">
            <v>7.2</v>
          </cell>
        </row>
        <row r="166">
          <cell r="K166">
            <v>4699.2920000000004</v>
          </cell>
          <cell r="W166">
            <v>909.18399999999997</v>
          </cell>
          <cell r="AI166">
            <v>1419.3820000000001</v>
          </cell>
          <cell r="AU166">
            <v>606.88599999999997</v>
          </cell>
          <cell r="BG166">
            <v>1150.24</v>
          </cell>
          <cell r="BS166">
            <v>847.82899999999995</v>
          </cell>
          <cell r="CE166">
            <v>295.23599999999999</v>
          </cell>
          <cell r="CQ166">
            <v>676.99800000000005</v>
          </cell>
          <cell r="DC166">
            <v>335.44</v>
          </cell>
          <cell r="DO166">
            <v>1209.624</v>
          </cell>
          <cell r="EA166">
            <v>777.53599999999994</v>
          </cell>
        </row>
        <row r="167">
          <cell r="K167">
            <v>2665.0633899999998</v>
          </cell>
          <cell r="W167">
            <v>658.77404000000001</v>
          </cell>
          <cell r="AI167">
            <v>125.57899999999999</v>
          </cell>
          <cell r="AU167">
            <v>7.3165200000000006</v>
          </cell>
          <cell r="BG167">
            <v>213.6</v>
          </cell>
          <cell r="BS167">
            <v>210</v>
          </cell>
          <cell r="CE167">
            <v>0</v>
          </cell>
          <cell r="CQ167">
            <v>120</v>
          </cell>
          <cell r="DC167">
            <v>151.227</v>
          </cell>
          <cell r="DO167">
            <v>60</v>
          </cell>
          <cell r="EA167">
            <v>0</v>
          </cell>
        </row>
        <row r="169">
          <cell r="K169">
            <v>0</v>
          </cell>
          <cell r="W169">
            <v>0</v>
          </cell>
          <cell r="AI169">
            <v>0</v>
          </cell>
          <cell r="AU169">
            <v>0</v>
          </cell>
          <cell r="BG169">
            <v>0</v>
          </cell>
          <cell r="BS169">
            <v>0</v>
          </cell>
          <cell r="CE169">
            <v>0</v>
          </cell>
          <cell r="CQ169">
            <v>277.43269000001254</v>
          </cell>
          <cell r="DC169">
            <v>0</v>
          </cell>
          <cell r="DO169">
            <v>0</v>
          </cell>
          <cell r="EA169">
            <v>0</v>
          </cell>
        </row>
        <row r="172">
          <cell r="K172">
            <v>173686.40297</v>
          </cell>
          <cell r="W172">
            <v>103951.78080000001</v>
          </cell>
          <cell r="AI172">
            <v>75569.253719999993</v>
          </cell>
          <cell r="AU172">
            <v>45517.705710000002</v>
          </cell>
          <cell r="BG172">
            <v>56850.57533</v>
          </cell>
          <cell r="BS172">
            <v>17239.719709999998</v>
          </cell>
          <cell r="CE172">
            <v>16191.474189999999</v>
          </cell>
          <cell r="CQ172">
            <v>21540.990700000002</v>
          </cell>
          <cell r="DC172">
            <v>18395.525730000001</v>
          </cell>
          <cell r="DO172">
            <v>25499.94155</v>
          </cell>
          <cell r="EA172">
            <v>23871.491630000004</v>
          </cell>
        </row>
      </sheetData>
      <sheetData sheetId="7">
        <row r="45">
          <cell r="K45">
            <v>34318.959499999997</v>
          </cell>
          <cell r="X45">
            <v>3280.2</v>
          </cell>
          <cell r="AK45">
            <v>3695.5069999999996</v>
          </cell>
          <cell r="AX45">
            <v>2592.3256000000001</v>
          </cell>
          <cell r="BK45">
            <v>1663.95</v>
          </cell>
          <cell r="BX45">
            <v>744.54049999999995</v>
          </cell>
          <cell r="CK45">
            <v>975.09609999999998</v>
          </cell>
          <cell r="CX45">
            <v>689.31999999999994</v>
          </cell>
          <cell r="DK45">
            <v>1308.0157000000002</v>
          </cell>
          <cell r="DX45">
            <v>1843.6147000000001</v>
          </cell>
          <cell r="EK45">
            <v>351.52</v>
          </cell>
          <cell r="FK45">
            <v>51463.049099999989</v>
          </cell>
        </row>
        <row r="46">
          <cell r="K46">
            <v>208819</v>
          </cell>
          <cell r="X46">
            <v>97768</v>
          </cell>
          <cell r="AK46">
            <v>94483</v>
          </cell>
          <cell r="AX46">
            <v>82631</v>
          </cell>
          <cell r="BK46">
            <v>74132</v>
          </cell>
          <cell r="BX46">
            <v>58446</v>
          </cell>
          <cell r="CK46">
            <v>60684.36</v>
          </cell>
          <cell r="CX46">
            <v>37139</v>
          </cell>
          <cell r="DK46">
            <v>35940</v>
          </cell>
          <cell r="DX46">
            <v>50748</v>
          </cell>
          <cell r="EK46">
            <v>33542</v>
          </cell>
          <cell r="FK46">
            <v>834332.36</v>
          </cell>
        </row>
        <row r="47">
          <cell r="K47">
            <v>27024</v>
          </cell>
          <cell r="X47">
            <v>4845</v>
          </cell>
          <cell r="AK47">
            <v>5277</v>
          </cell>
          <cell r="AX47">
            <v>3300</v>
          </cell>
          <cell r="BK47">
            <v>4120</v>
          </cell>
          <cell r="BX47">
            <v>2059</v>
          </cell>
          <cell r="CK47">
            <v>1663</v>
          </cell>
          <cell r="CX47">
            <v>1353</v>
          </cell>
          <cell r="DK47">
            <v>2155</v>
          </cell>
          <cell r="DX47">
            <v>2085</v>
          </cell>
          <cell r="EK47">
            <v>645</v>
          </cell>
          <cell r="FK47">
            <v>54526</v>
          </cell>
        </row>
        <row r="48">
          <cell r="K48">
            <v>14.02</v>
          </cell>
          <cell r="X48">
            <v>21.46</v>
          </cell>
          <cell r="AK48">
            <v>21.46</v>
          </cell>
          <cell r="AX48">
            <v>21.46</v>
          </cell>
          <cell r="BK48">
            <v>21.46</v>
          </cell>
          <cell r="BX48">
            <v>21.46</v>
          </cell>
          <cell r="CK48">
            <v>21.46</v>
          </cell>
          <cell r="CX48">
            <v>21.46</v>
          </cell>
          <cell r="DK48">
            <v>21.46</v>
          </cell>
          <cell r="DX48">
            <v>21.46</v>
          </cell>
          <cell r="EK48">
            <v>21.46</v>
          </cell>
          <cell r="FK48">
            <v>21.46</v>
          </cell>
        </row>
        <row r="49">
          <cell r="K49">
            <v>410</v>
          </cell>
          <cell r="X49">
            <v>90</v>
          </cell>
          <cell r="AK49">
            <v>90</v>
          </cell>
          <cell r="AX49">
            <v>60</v>
          </cell>
          <cell r="BK49">
            <v>60</v>
          </cell>
          <cell r="BX49">
            <v>30</v>
          </cell>
          <cell r="CK49">
            <v>30</v>
          </cell>
          <cell r="CX49">
            <v>30</v>
          </cell>
          <cell r="DK49">
            <v>30</v>
          </cell>
          <cell r="DX49">
            <v>30</v>
          </cell>
          <cell r="EK49">
            <v>10</v>
          </cell>
          <cell r="FK49">
            <v>870</v>
          </cell>
        </row>
        <row r="50">
          <cell r="K50">
            <v>8</v>
          </cell>
          <cell r="X50">
            <v>8</v>
          </cell>
          <cell r="AK50">
            <v>8</v>
          </cell>
          <cell r="AX50">
            <v>8</v>
          </cell>
          <cell r="BK50">
            <v>8</v>
          </cell>
          <cell r="BX50">
            <v>8</v>
          </cell>
          <cell r="CK50">
            <v>8</v>
          </cell>
          <cell r="CX50">
            <v>8</v>
          </cell>
          <cell r="DK50">
            <v>8</v>
          </cell>
          <cell r="DX50">
            <v>8</v>
          </cell>
          <cell r="EK50">
            <v>8</v>
          </cell>
          <cell r="FK50">
            <v>8</v>
          </cell>
        </row>
        <row r="51">
          <cell r="K51">
            <v>179277</v>
          </cell>
          <cell r="X51">
            <v>75260</v>
          </cell>
          <cell r="AK51">
            <v>58076</v>
          </cell>
          <cell r="AX51">
            <v>54006</v>
          </cell>
          <cell r="BK51">
            <v>47588</v>
          </cell>
          <cell r="BX51">
            <v>36330</v>
          </cell>
          <cell r="CK51">
            <v>31005</v>
          </cell>
          <cell r="CX51">
            <v>24847</v>
          </cell>
          <cell r="DK51">
            <v>21197</v>
          </cell>
          <cell r="DX51">
            <v>21669</v>
          </cell>
          <cell r="EK51">
            <v>12696</v>
          </cell>
          <cell r="FK51">
            <v>561951</v>
          </cell>
        </row>
        <row r="52">
          <cell r="K52">
            <v>113510</v>
          </cell>
          <cell r="X52">
            <v>82135</v>
          </cell>
          <cell r="AK52">
            <v>85903</v>
          </cell>
          <cell r="AX52">
            <v>65651</v>
          </cell>
          <cell r="BK52">
            <v>58694</v>
          </cell>
          <cell r="BX52">
            <v>48180</v>
          </cell>
          <cell r="CK52">
            <v>42902</v>
          </cell>
          <cell r="CX52">
            <v>32414</v>
          </cell>
          <cell r="DK52">
            <v>28301</v>
          </cell>
          <cell r="DX52">
            <v>29210</v>
          </cell>
          <cell r="EK52">
            <v>27461</v>
          </cell>
          <cell r="FK52">
            <v>614361</v>
          </cell>
        </row>
        <row r="53">
          <cell r="K53">
            <v>105192</v>
          </cell>
          <cell r="X53">
            <v>14887</v>
          </cell>
          <cell r="AK53">
            <v>17428</v>
          </cell>
          <cell r="AX53">
            <v>10435</v>
          </cell>
          <cell r="BK53">
            <v>10115</v>
          </cell>
          <cell r="BX53">
            <v>6979</v>
          </cell>
          <cell r="CK53">
            <v>4814</v>
          </cell>
          <cell r="CX53">
            <v>3709</v>
          </cell>
          <cell r="DK53">
            <v>5350</v>
          </cell>
          <cell r="DX53">
            <v>6370</v>
          </cell>
          <cell r="EK53">
            <v>1982</v>
          </cell>
          <cell r="FK53">
            <v>187261</v>
          </cell>
        </row>
        <row r="54">
          <cell r="K54">
            <v>39607</v>
          </cell>
          <cell r="X54">
            <v>27</v>
          </cell>
          <cell r="AK54">
            <v>663</v>
          </cell>
          <cell r="AX54">
            <v>370</v>
          </cell>
          <cell r="BK54">
            <v>220</v>
          </cell>
          <cell r="BX54">
            <v>31</v>
          </cell>
          <cell r="CK54">
            <v>259</v>
          </cell>
          <cell r="CX54">
            <v>117</v>
          </cell>
          <cell r="DK54">
            <v>66</v>
          </cell>
          <cell r="DX54">
            <v>139</v>
          </cell>
          <cell r="EK54">
            <v>6</v>
          </cell>
          <cell r="FK54">
            <v>41505</v>
          </cell>
        </row>
        <row r="55">
          <cell r="K55">
            <v>8890</v>
          </cell>
          <cell r="X55">
            <v>3876</v>
          </cell>
          <cell r="AK55">
            <v>4353</v>
          </cell>
          <cell r="AX55">
            <v>6319</v>
          </cell>
          <cell r="BK55">
            <v>3343</v>
          </cell>
          <cell r="BX55">
            <v>3557</v>
          </cell>
          <cell r="CK55">
            <v>1440</v>
          </cell>
          <cell r="CX55">
            <v>1846</v>
          </cell>
          <cell r="DK55">
            <v>1463</v>
          </cell>
          <cell r="DX55">
            <v>1792</v>
          </cell>
          <cell r="EK55">
            <v>1221</v>
          </cell>
          <cell r="FK55">
            <v>38100</v>
          </cell>
        </row>
        <row r="56">
          <cell r="K56">
            <v>1131</v>
          </cell>
          <cell r="X56">
            <v>21</v>
          </cell>
          <cell r="AK56">
            <v>23</v>
          </cell>
          <cell r="AX56">
            <v>5</v>
          </cell>
          <cell r="BK56">
            <v>13</v>
          </cell>
          <cell r="BX56">
            <v>12</v>
          </cell>
          <cell r="CK56">
            <v>5</v>
          </cell>
          <cell r="CX56">
            <v>8</v>
          </cell>
          <cell r="DK56">
            <v>5</v>
          </cell>
          <cell r="DX56">
            <v>13</v>
          </cell>
          <cell r="EK56">
            <v>9</v>
          </cell>
          <cell r="FK56">
            <v>1245</v>
          </cell>
        </row>
      </sheetData>
      <sheetData sheetId="8">
        <row r="4">
          <cell r="L4">
            <v>2.4309019549631459</v>
          </cell>
          <cell r="Y4">
            <v>3.813910135657248</v>
          </cell>
          <cell r="AL4">
            <v>2.5873491105782556</v>
          </cell>
          <cell r="AY4">
            <v>2.284458098535854</v>
          </cell>
          <cell r="BL4">
            <v>2.8581861501758179</v>
          </cell>
          <cell r="BY4">
            <v>1.7077220322905671</v>
          </cell>
          <cell r="CL4">
            <v>1.7843632709693955</v>
          </cell>
          <cell r="CY4">
            <v>1.8437445867919446</v>
          </cell>
          <cell r="DL4">
            <v>2.2849181044205045</v>
          </cell>
          <cell r="DY4">
            <v>2.4327043606962255</v>
          </cell>
          <cell r="EL4">
            <v>4.9871924932193465</v>
          </cell>
          <cell r="FL4">
            <v>2.5589818276168308</v>
          </cell>
        </row>
        <row r="5">
          <cell r="L5">
            <v>2.0910622846819944</v>
          </cell>
          <cell r="Y5">
            <v>3.6016042903746994</v>
          </cell>
          <cell r="AL5">
            <v>2.2576170986304476</v>
          </cell>
          <cell r="AY5">
            <v>1.9627025060550209</v>
          </cell>
          <cell r="BL5">
            <v>2.4607549385592944</v>
          </cell>
          <cell r="BY5">
            <v>1.1729442038459341</v>
          </cell>
          <cell r="CL5">
            <v>1.5513037964362113</v>
          </cell>
          <cell r="CY5">
            <v>1.6343587694982022</v>
          </cell>
          <cell r="DL5">
            <v>1.8506897869035583</v>
          </cell>
          <cell r="DY5">
            <v>2.0713041172535576</v>
          </cell>
          <cell r="EL5">
            <v>4.6272276040531066</v>
          </cell>
          <cell r="FL5">
            <v>2.2277806794478505</v>
          </cell>
        </row>
        <row r="6">
          <cell r="L6">
            <v>1.5722146391634275</v>
          </cell>
          <cell r="Y6">
            <v>3.3879554196005373</v>
          </cell>
          <cell r="AL6">
            <v>2.1235909129745383</v>
          </cell>
          <cell r="AY6">
            <v>1.8127943493485226</v>
          </cell>
          <cell r="BL6">
            <v>2.3367124050785453</v>
          </cell>
          <cell r="BY6">
            <v>1.0164850804896608</v>
          </cell>
          <cell r="CL6">
            <v>1.4550348596591334</v>
          </cell>
          <cell r="CY6">
            <v>1.527005894280147</v>
          </cell>
          <cell r="DL6">
            <v>1.6998167532954978</v>
          </cell>
          <cell r="DY6">
            <v>1.9183222611829045</v>
          </cell>
          <cell r="EL6">
            <v>4.3881341160404039</v>
          </cell>
          <cell r="FL6">
            <v>1.9494830512963965</v>
          </cell>
        </row>
        <row r="7">
          <cell r="L7">
            <v>2.2962386139335269</v>
          </cell>
          <cell r="Y7">
            <v>6.4541259698347755</v>
          </cell>
          <cell r="AL7">
            <v>4.0122549440553605</v>
          </cell>
          <cell r="AY7">
            <v>2.6790475569133436</v>
          </cell>
          <cell r="BL7">
            <v>3.6121108922535661</v>
          </cell>
          <cell r="BY7">
            <v>1.9535481018323972</v>
          </cell>
          <cell r="CL7">
            <v>1.9695187780409387</v>
          </cell>
          <cell r="CY7">
            <v>2.2307790899839404</v>
          </cell>
          <cell r="DL7">
            <v>2.6188022000656894</v>
          </cell>
          <cell r="DY7">
            <v>2.495636028359848</v>
          </cell>
          <cell r="EL7">
            <v>6.8617925304819725</v>
          </cell>
          <cell r="FL7">
            <v>3.025076460430236</v>
          </cell>
        </row>
        <row r="8">
          <cell r="L8">
            <v>73.84741299663493</v>
          </cell>
          <cell r="Y8">
            <v>147.64938858884108</v>
          </cell>
          <cell r="AL8">
            <v>70.38925077342256</v>
          </cell>
          <cell r="AY8">
            <v>148.19485327578664</v>
          </cell>
          <cell r="BL8">
            <v>94.743523651195616</v>
          </cell>
          <cell r="BY8">
            <v>103.99027853175178</v>
          </cell>
          <cell r="CL8">
            <v>63.747835752112671</v>
          </cell>
          <cell r="CY8">
            <v>87.611997685548872</v>
          </cell>
          <cell r="DL8">
            <v>55.276391049547541</v>
          </cell>
          <cell r="DY8">
            <v>83.579746070582416</v>
          </cell>
          <cell r="EL8">
            <v>102.76151842500853</v>
          </cell>
          <cell r="FL8">
            <v>83.429113148159615</v>
          </cell>
        </row>
        <row r="9">
          <cell r="L9">
            <v>91.823843227784536</v>
          </cell>
          <cell r="Y9">
            <v>148.89896326954297</v>
          </cell>
          <cell r="AL9">
            <v>85.674252422457329</v>
          </cell>
          <cell r="AY9">
            <v>59.84705542438639</v>
          </cell>
          <cell r="BL9">
            <v>62.248368393167809</v>
          </cell>
          <cell r="BY9">
            <v>50.828362349910336</v>
          </cell>
          <cell r="CL9">
            <v>70.065054394335377</v>
          </cell>
          <cell r="CY9">
            <v>11.598928243481502</v>
          </cell>
          <cell r="DL9">
            <v>33.98136899497274</v>
          </cell>
          <cell r="DY9">
            <v>80.705644055563937</v>
          </cell>
          <cell r="EL9">
            <v>48.527535439356882</v>
          </cell>
          <cell r="FL9">
            <v>86.870873218903768</v>
          </cell>
        </row>
        <row r="10">
          <cell r="L10">
            <v>169.86335491038764</v>
          </cell>
          <cell r="Y10">
            <v>27.528374634199789</v>
          </cell>
          <cell r="AL10">
            <v>121.77567973822472</v>
          </cell>
          <cell r="AY10">
            <v>304.14217168234842</v>
          </cell>
          <cell r="BL10">
            <v>176.92862941266813</v>
          </cell>
          <cell r="BY10">
            <v>127.88359788359789</v>
          </cell>
          <cell r="CL10">
            <v>113.69400209439209</v>
          </cell>
          <cell r="CY10">
            <v>149.58560754257127</v>
          </cell>
          <cell r="DL10">
            <v>105.26649012266766</v>
          </cell>
          <cell r="DY10">
            <v>70.818512066334449</v>
          </cell>
          <cell r="EL10">
            <v>250.7681357343568</v>
          </cell>
          <cell r="FL10">
            <v>163.49974286438913</v>
          </cell>
        </row>
        <row r="11">
          <cell r="L11">
            <v>67.130703520560587</v>
          </cell>
          <cell r="Y11">
            <v>122.82606925696605</v>
          </cell>
          <cell r="AL11">
            <v>92.936741527167769</v>
          </cell>
          <cell r="AY11">
            <v>117.97993695911967</v>
          </cell>
          <cell r="BL11">
            <v>95.644085503535024</v>
          </cell>
          <cell r="BY11">
            <v>105.55127248741798</v>
          </cell>
          <cell r="CL11">
            <v>83.665255604721693</v>
          </cell>
          <cell r="CY11">
            <v>82.828079598813574</v>
          </cell>
          <cell r="DL11">
            <v>92.980126081803192</v>
          </cell>
          <cell r="DY11">
            <v>117.92752133927556</v>
          </cell>
          <cell r="EL11">
            <v>121.03506986631798</v>
          </cell>
          <cell r="FL11">
            <v>80.63496830646281</v>
          </cell>
        </row>
        <row r="12">
          <cell r="L12">
            <v>46.816236773561172</v>
          </cell>
          <cell r="Y12">
            <v>8.9396164614664073</v>
          </cell>
          <cell r="AL12">
            <v>10.073375247622378</v>
          </cell>
          <cell r="AY12">
            <v>59.173858112014173</v>
          </cell>
          <cell r="BL12">
            <v>16.276674265721955</v>
          </cell>
          <cell r="BY12">
            <v>81.159913629666676</v>
          </cell>
          <cell r="CL12">
            <v>28.139120916402078</v>
          </cell>
          <cell r="CY12">
            <v>32.866679710947579</v>
          </cell>
          <cell r="DL12">
            <v>10.299357410981704</v>
          </cell>
          <cell r="DY12">
            <v>52.888473327891354</v>
          </cell>
          <cell r="EL12">
            <v>86.858050366085166</v>
          </cell>
          <cell r="FL12">
            <v>35.242233768985159</v>
          </cell>
        </row>
        <row r="13">
          <cell r="L13">
            <v>44.956155017701725</v>
          </cell>
          <cell r="Y13">
            <v>66.10432336705739</v>
          </cell>
          <cell r="AL13">
            <v>61.005796331400639</v>
          </cell>
          <cell r="AY13">
            <v>46.205887689413082</v>
          </cell>
          <cell r="BL13">
            <v>76.66640749258957</v>
          </cell>
          <cell r="BY13">
            <v>123.55744917123596</v>
          </cell>
          <cell r="CL13">
            <v>69.293348826343475</v>
          </cell>
          <cell r="CY13">
            <v>67.654190257205002</v>
          </cell>
          <cell r="DL13">
            <v>63.911761881745718</v>
          </cell>
          <cell r="DY13">
            <v>67.996917502101098</v>
          </cell>
          <cell r="EL13">
            <v>80.53563257662951</v>
          </cell>
          <cell r="FL13">
            <v>56.111459822468056</v>
          </cell>
        </row>
        <row r="14">
          <cell r="L14">
            <v>17.70221450229371</v>
          </cell>
          <cell r="Y14">
            <v>51.870473135226753</v>
          </cell>
          <cell r="AL14">
            <v>37.10470443022637</v>
          </cell>
          <cell r="AY14">
            <v>22.241737566866973</v>
          </cell>
          <cell r="BL14">
            <v>36.045338370306553</v>
          </cell>
          <cell r="BY14">
            <v>129.49387022936361</v>
          </cell>
          <cell r="CL14">
            <v>32.861579903208337</v>
          </cell>
          <cell r="CY14">
            <v>170.43491845737762</v>
          </cell>
          <cell r="DL14">
            <v>51.74474924857693</v>
          </cell>
          <cell r="DY14">
            <v>36.175341859006728</v>
          </cell>
          <cell r="EL14">
            <v>30.414987556011372</v>
          </cell>
          <cell r="FL14">
            <v>33.44070177941321</v>
          </cell>
        </row>
        <row r="15">
          <cell r="L15">
            <v>45.728367806246084</v>
          </cell>
          <cell r="Y15">
            <v>57.515375347756517</v>
          </cell>
          <cell r="AL15">
            <v>80.658603981538135</v>
          </cell>
          <cell r="AY15">
            <v>61.153243661142611</v>
          </cell>
          <cell r="BL15">
            <v>56.374269648579272</v>
          </cell>
          <cell r="BY15">
            <v>48.109625473876633</v>
          </cell>
          <cell r="CL15">
            <v>128.21290354310284</v>
          </cell>
          <cell r="CY15">
            <v>71.703592847745497</v>
          </cell>
          <cell r="DL15">
            <v>72.446455931620889</v>
          </cell>
          <cell r="DY15">
            <v>111.7555488025871</v>
          </cell>
          <cell r="EL15">
            <v>93.830462703151554</v>
          </cell>
          <cell r="FL15">
            <v>58.831888415762656</v>
          </cell>
        </row>
        <row r="16">
          <cell r="L16">
            <v>45.625327705986031</v>
          </cell>
          <cell r="Y16">
            <v>76.591864443760429</v>
          </cell>
          <cell r="AL16">
            <v>78.058247139779411</v>
          </cell>
          <cell r="AY16">
            <v>77.584932096119303</v>
          </cell>
          <cell r="BL16">
            <v>77.212486443680035</v>
          </cell>
          <cell r="BY16">
            <v>63.095317344983492</v>
          </cell>
          <cell r="CL16">
            <v>156.19377208980944</v>
          </cell>
          <cell r="CY16">
            <v>87.498209740349495</v>
          </cell>
          <cell r="DL16">
            <v>89.253177474863975</v>
          </cell>
          <cell r="DY16">
            <v>133.33367744630661</v>
          </cell>
          <cell r="EL16">
            <v>104.77126860800179</v>
          </cell>
          <cell r="FL16">
            <v>66.684781911742874</v>
          </cell>
        </row>
        <row r="17">
          <cell r="L17">
            <v>48.776237610485438</v>
          </cell>
          <cell r="Y17">
            <v>80.328277846659844</v>
          </cell>
          <cell r="AL17">
            <v>61.475403276301421</v>
          </cell>
          <cell r="AY17">
            <v>51.748558903169481</v>
          </cell>
          <cell r="BL17">
            <v>73.720630426579461</v>
          </cell>
          <cell r="BY17">
            <v>52.441959499403815</v>
          </cell>
          <cell r="CL17">
            <v>130.73379957274076</v>
          </cell>
          <cell r="CY17">
            <v>66.731313656630931</v>
          </cell>
          <cell r="DL17">
            <v>100.96055873055741</v>
          </cell>
          <cell r="DY17">
            <v>122.68617564295211</v>
          </cell>
          <cell r="EL17">
            <v>66.395759571193352</v>
          </cell>
          <cell r="FL17">
            <v>63.743381014581828</v>
          </cell>
        </row>
        <row r="18">
          <cell r="L18">
            <v>2.2713090708153443</v>
          </cell>
          <cell r="Y18">
            <v>33.393879955385501</v>
          </cell>
          <cell r="AL18">
            <v>29.417060285942629</v>
          </cell>
          <cell r="AY18">
            <v>124.35723776695407</v>
          </cell>
          <cell r="BL18">
            <v>43.517774427354453</v>
          </cell>
          <cell r="BY18">
            <v>32.584018999675983</v>
          </cell>
          <cell r="CL18">
            <v>62.91985172308766</v>
          </cell>
          <cell r="CY18">
            <v>109.81710525752864</v>
          </cell>
          <cell r="DL18">
            <v>25.375716527163085</v>
          </cell>
          <cell r="DY18">
            <v>40.262083032515413</v>
          </cell>
          <cell r="EL18">
            <v>30.197273743327379</v>
          </cell>
          <cell r="FL18">
            <v>27.678879493634241</v>
          </cell>
        </row>
        <row r="19">
          <cell r="L19">
            <v>104.93431633884843</v>
          </cell>
          <cell r="Y19">
            <v>22.655231354620913</v>
          </cell>
          <cell r="AL19">
            <v>74.415042756205168</v>
          </cell>
          <cell r="AY19">
            <v>78.575247022596187</v>
          </cell>
          <cell r="BL19">
            <v>32.462822729411883</v>
          </cell>
          <cell r="BY19">
            <v>0.86810184271200541</v>
          </cell>
          <cell r="CL19">
            <v>111.04452207789771</v>
          </cell>
          <cell r="CY19">
            <v>67.437484398384939</v>
          </cell>
          <cell r="DL19">
            <v>2.2546033363620173</v>
          </cell>
          <cell r="DY19">
            <v>69.565528002389399</v>
          </cell>
          <cell r="EL19">
            <v>32.831486878772964</v>
          </cell>
          <cell r="FL19">
            <v>83.797076215659445</v>
          </cell>
        </row>
        <row r="21">
          <cell r="L21">
            <v>7.2762864491950197</v>
          </cell>
          <cell r="Y21">
            <v>7.2762864491950197</v>
          </cell>
          <cell r="AL21">
            <v>7.2762864491950197</v>
          </cell>
          <cell r="AY21">
            <v>7.2762864491950197</v>
          </cell>
          <cell r="BL21">
            <v>7.2762864491950197</v>
          </cell>
          <cell r="BY21">
            <v>7.2762864491950197</v>
          </cell>
          <cell r="CL21">
            <v>7.2762864491950197</v>
          </cell>
          <cell r="CY21">
            <v>7.2762864491950197</v>
          </cell>
          <cell r="DL21">
            <v>7.2762864491950197</v>
          </cell>
          <cell r="DY21">
            <v>7.2762864491950197</v>
          </cell>
          <cell r="EL21">
            <v>7.2762864491950197</v>
          </cell>
          <cell r="FL21">
            <v>7.2762864491950197</v>
          </cell>
        </row>
        <row r="22">
          <cell r="L22">
            <v>2.79535537040225</v>
          </cell>
          <cell r="Y22">
            <v>2.79535537040225</v>
          </cell>
          <cell r="AL22">
            <v>2.79535537040225</v>
          </cell>
          <cell r="AY22">
            <v>2.79535537040225</v>
          </cell>
          <cell r="BL22">
            <v>2.79535537040225</v>
          </cell>
          <cell r="BY22">
            <v>2.79535537040225</v>
          </cell>
          <cell r="CL22">
            <v>2.79535537040225</v>
          </cell>
          <cell r="CY22">
            <v>2.79535537040225</v>
          </cell>
          <cell r="DL22">
            <v>2.79535537040225</v>
          </cell>
          <cell r="DY22">
            <v>2.79535537040225</v>
          </cell>
          <cell r="EL22">
            <v>2.79535537040225</v>
          </cell>
          <cell r="FL22">
            <v>2.79535537040225</v>
          </cell>
        </row>
        <row r="23">
          <cell r="L23">
            <v>2.94239854633555</v>
          </cell>
          <cell r="Y23">
            <v>2.94239854633555</v>
          </cell>
          <cell r="AL23">
            <v>2.94239854633555</v>
          </cell>
          <cell r="AY23">
            <v>2.94239854633555</v>
          </cell>
          <cell r="BL23">
            <v>2.94239854633555</v>
          </cell>
          <cell r="BY23">
            <v>2.94239854633555</v>
          </cell>
          <cell r="CL23">
            <v>2.94239854633555</v>
          </cell>
          <cell r="CY23">
            <v>2.94239854633555</v>
          </cell>
          <cell r="DL23">
            <v>2.94239854633555</v>
          </cell>
          <cell r="DY23">
            <v>2.94239854633555</v>
          </cell>
          <cell r="EL23">
            <v>2.94239854633555</v>
          </cell>
          <cell r="FL23">
            <v>2.94239854633555</v>
          </cell>
        </row>
        <row r="24">
          <cell r="L24">
            <v>6.9796899571752196</v>
          </cell>
          <cell r="Y24">
            <v>6.9796899571752196</v>
          </cell>
          <cell r="AL24">
            <v>6.9796899571752196</v>
          </cell>
          <cell r="AY24">
            <v>6.9796899571752196</v>
          </cell>
          <cell r="BL24">
            <v>6.9796899571752196</v>
          </cell>
          <cell r="BY24">
            <v>6.9796899571752196</v>
          </cell>
          <cell r="CL24">
            <v>6.9796899571752196</v>
          </cell>
          <cell r="CY24">
            <v>6.9796899571752196</v>
          </cell>
          <cell r="DL24">
            <v>6.9796899571752196</v>
          </cell>
          <cell r="DY24">
            <v>6.9796899571752196</v>
          </cell>
          <cell r="EL24">
            <v>6.9796899571752196</v>
          </cell>
          <cell r="FL24">
            <v>6.9796899571752196</v>
          </cell>
        </row>
        <row r="25">
          <cell r="L25">
            <v>172.52633006782199</v>
          </cell>
          <cell r="Y25">
            <v>172.52633006782199</v>
          </cell>
          <cell r="AL25">
            <v>172.52633006782199</v>
          </cell>
          <cell r="AY25">
            <v>172.52633006782199</v>
          </cell>
          <cell r="BL25">
            <v>172.52633006782199</v>
          </cell>
          <cell r="BY25">
            <v>172.52633006782199</v>
          </cell>
          <cell r="CL25">
            <v>172.52633006782199</v>
          </cell>
          <cell r="CY25">
            <v>172.52633006782199</v>
          </cell>
          <cell r="DL25">
            <v>172.52633006782199</v>
          </cell>
          <cell r="DY25">
            <v>172.52633006782199</v>
          </cell>
          <cell r="EL25">
            <v>172.52633006782199</v>
          </cell>
          <cell r="FL25">
            <v>172.52633006782199</v>
          </cell>
        </row>
        <row r="26">
          <cell r="L26">
            <v>11.657436182255999</v>
          </cell>
          <cell r="Y26">
            <v>11.657436182255999</v>
          </cell>
          <cell r="AL26">
            <v>11.657436182255999</v>
          </cell>
          <cell r="AY26">
            <v>11.657436182255999</v>
          </cell>
          <cell r="BL26">
            <v>11.657436182255999</v>
          </cell>
          <cell r="BY26">
            <v>11.657436182255999</v>
          </cell>
          <cell r="CL26">
            <v>11.657436182255999</v>
          </cell>
          <cell r="CY26">
            <v>11.657436182255999</v>
          </cell>
          <cell r="DL26">
            <v>11.657436182255999</v>
          </cell>
          <cell r="DY26">
            <v>11.657436182255999</v>
          </cell>
          <cell r="EL26">
            <v>11.657436182255999</v>
          </cell>
          <cell r="FL26">
            <v>11.657436182255999</v>
          </cell>
        </row>
        <row r="27">
          <cell r="L27">
            <v>11.647980500247201</v>
          </cell>
          <cell r="Y27">
            <v>11.647980500247201</v>
          </cell>
          <cell r="AL27">
            <v>11.647980500247201</v>
          </cell>
          <cell r="AY27">
            <v>11.647980500247201</v>
          </cell>
          <cell r="BL27">
            <v>11.647980500247201</v>
          </cell>
          <cell r="BY27">
            <v>11.647980500247201</v>
          </cell>
          <cell r="CL27">
            <v>11.647980500247201</v>
          </cell>
          <cell r="CY27">
            <v>11.647980500247201</v>
          </cell>
          <cell r="DL27">
            <v>11.647980500247201</v>
          </cell>
          <cell r="DY27">
            <v>11.647980500247201</v>
          </cell>
          <cell r="EL27">
            <v>11.647980500247201</v>
          </cell>
          <cell r="FL27">
            <v>11.647980500247201</v>
          </cell>
        </row>
        <row r="28">
          <cell r="L28">
            <v>10.8417347424606</v>
          </cell>
          <cell r="Y28">
            <v>10.8417347424606</v>
          </cell>
          <cell r="AL28">
            <v>10.8417347424606</v>
          </cell>
          <cell r="AY28">
            <v>10.8417347424606</v>
          </cell>
          <cell r="BL28">
            <v>10.8417347424606</v>
          </cell>
          <cell r="BY28">
            <v>10.8417347424606</v>
          </cell>
          <cell r="CL28">
            <v>10.8417347424606</v>
          </cell>
          <cell r="CY28">
            <v>10.8417347424606</v>
          </cell>
          <cell r="DL28">
            <v>10.8417347424606</v>
          </cell>
          <cell r="DY28">
            <v>10.8417347424606</v>
          </cell>
          <cell r="EL28">
            <v>10.8417347424606</v>
          </cell>
          <cell r="FL28">
            <v>10.8417347424606</v>
          </cell>
        </row>
        <row r="29">
          <cell r="L29">
            <v>37.235987100454103</v>
          </cell>
          <cell r="Y29">
            <v>37.235987100454103</v>
          </cell>
          <cell r="AL29">
            <v>37.235987100454103</v>
          </cell>
          <cell r="AY29">
            <v>37.235987100454103</v>
          </cell>
          <cell r="BL29">
            <v>37.235987100454103</v>
          </cell>
          <cell r="BY29">
            <v>37.235987100454103</v>
          </cell>
          <cell r="CL29">
            <v>37.235987100454103</v>
          </cell>
          <cell r="CY29">
            <v>37.235987100454103</v>
          </cell>
          <cell r="DL29">
            <v>37.235987100454103</v>
          </cell>
          <cell r="DY29">
            <v>37.235987100454103</v>
          </cell>
          <cell r="EL29">
            <v>37.235987100454103</v>
          </cell>
          <cell r="FL29">
            <v>37.235987100454103</v>
          </cell>
        </row>
        <row r="30">
          <cell r="L30">
            <v>55.160279286268398</v>
          </cell>
          <cell r="Y30">
            <v>55.160279286268398</v>
          </cell>
          <cell r="AL30">
            <v>55.160279286268398</v>
          </cell>
          <cell r="AY30">
            <v>55.160279286268398</v>
          </cell>
          <cell r="BL30">
            <v>55.160279286268398</v>
          </cell>
          <cell r="BY30">
            <v>55.160279286268398</v>
          </cell>
          <cell r="CL30">
            <v>55.160279286268398</v>
          </cell>
          <cell r="CY30">
            <v>55.160279286268398</v>
          </cell>
          <cell r="DL30">
            <v>55.160279286268398</v>
          </cell>
          <cell r="DY30">
            <v>55.160279286268398</v>
          </cell>
          <cell r="EL30">
            <v>55.160279286268398</v>
          </cell>
          <cell r="FL30">
            <v>55.160279286268398</v>
          </cell>
        </row>
        <row r="31">
          <cell r="L31">
            <v>2.2345305870540852</v>
          </cell>
          <cell r="Y31">
            <v>1.9844491521404777</v>
          </cell>
          <cell r="AL31">
            <v>2.1566981127108402</v>
          </cell>
          <cell r="AY31">
            <v>2.4457803353276812</v>
          </cell>
          <cell r="BL31">
            <v>1.6784563436919777</v>
          </cell>
          <cell r="BY31">
            <v>1.4454111787264177</v>
          </cell>
          <cell r="CL31">
            <v>1.7197443089628126</v>
          </cell>
          <cell r="CY31">
            <v>1.3783655613408572</v>
          </cell>
          <cell r="DL31">
            <v>1.5676109891258265</v>
          </cell>
          <cell r="DY31">
            <v>1.8745547568511745</v>
          </cell>
          <cell r="EL31">
            <v>1.301732522306565</v>
          </cell>
          <cell r="FL31">
            <v>2.0458523153450701</v>
          </cell>
        </row>
        <row r="33">
          <cell r="L33">
            <v>7.6649988975594024E-2</v>
          </cell>
          <cell r="Y33">
            <v>0.13099153596084498</v>
          </cell>
          <cell r="AL33">
            <v>1.0780158779620814E-2</v>
          </cell>
          <cell r="AY33">
            <v>0.1447585478314336</v>
          </cell>
          <cell r="BL33">
            <v>0.18926586020137975</v>
          </cell>
          <cell r="BY33">
            <v>9.8861004199254296E-2</v>
          </cell>
          <cell r="CL33">
            <v>0.12549241855520085</v>
          </cell>
          <cell r="CY33">
            <v>0.12146988279480364</v>
          </cell>
          <cell r="DL33">
            <v>9.882521778401597E-2</v>
          </cell>
          <cell r="DY33">
            <v>0.18541455205100935</v>
          </cell>
          <cell r="EL33">
            <v>0.17220378112317861</v>
          </cell>
          <cell r="FL33">
            <v>0.10040424927248875</v>
          </cell>
        </row>
        <row r="34">
          <cell r="L34">
            <v>-8.3361988103125728E-2</v>
          </cell>
          <cell r="Y34">
            <v>-0.10266555136539167</v>
          </cell>
          <cell r="AL34">
            <v>-0.14325612506060439</v>
          </cell>
          <cell r="AY34">
            <v>-6.4346169001544648E-2</v>
          </cell>
          <cell r="BL34">
            <v>-7.0716680340483312E-2</v>
          </cell>
          <cell r="BY34">
            <v>-0.15623422466778003</v>
          </cell>
          <cell r="CL34">
            <v>-4.6376961196338579E-2</v>
          </cell>
          <cell r="CY34">
            <v>-3.8838282751900002E-2</v>
          </cell>
          <cell r="DL34">
            <v>-0.13590662281767391</v>
          </cell>
          <cell r="DY34">
            <v>2.9800499826083016E-2</v>
          </cell>
          <cell r="EL34">
            <v>-4.6797589959210351E-2</v>
          </cell>
          <cell r="FL34">
            <v>-8.3687030996549713E-2</v>
          </cell>
        </row>
        <row r="35">
          <cell r="L35">
            <v>-1.2318990041411189E-2</v>
          </cell>
          <cell r="Y35">
            <v>-8.1639531157108675E-2</v>
          </cell>
          <cell r="AL35">
            <v>-0.11212785995540527</v>
          </cell>
          <cell r="AY35">
            <v>-3.4358679070323937E-2</v>
          </cell>
          <cell r="BL35">
            <v>-4.1609431811473203E-2</v>
          </cell>
          <cell r="BY35">
            <v>-0.12638552762283814</v>
          </cell>
          <cell r="CL35">
            <v>-1.6019326391135392E-2</v>
          </cell>
          <cell r="CY35">
            <v>-1.2786244423264665E-2</v>
          </cell>
          <cell r="DL35">
            <v>-9.50996834497842E-2</v>
          </cell>
          <cell r="DY35">
            <v>6.8009806631631101E-2</v>
          </cell>
          <cell r="EL35">
            <v>-9.8459098304119076E-3</v>
          </cell>
          <cell r="FL35">
            <v>-3.2441211710413927E-2</v>
          </cell>
        </row>
        <row r="37">
          <cell r="L37">
            <v>11181.106377333235</v>
          </cell>
          <cell r="Y37">
            <v>12217.599741187458</v>
          </cell>
          <cell r="AL37">
            <v>9795.831238381239</v>
          </cell>
          <cell r="AY37">
            <v>12826.595320135952</v>
          </cell>
          <cell r="BL37">
            <v>13418.390130003847</v>
          </cell>
          <cell r="BY37">
            <v>13160.818293309128</v>
          </cell>
          <cell r="CL37">
            <v>10069.288127624946</v>
          </cell>
          <cell r="CY37">
            <v>12835.916115070229</v>
          </cell>
          <cell r="DL37">
            <v>12459.451706042151</v>
          </cell>
          <cell r="DY37">
            <v>8699.0198515172797</v>
          </cell>
          <cell r="EL37">
            <v>12784.468109659158</v>
          </cell>
          <cell r="FL37">
            <v>12362.981733281193</v>
          </cell>
        </row>
        <row r="38">
          <cell r="L38">
            <v>797.51115387540915</v>
          </cell>
          <cell r="Y38">
            <v>569.319652431848</v>
          </cell>
          <cell r="AL38">
            <v>456.46930281366446</v>
          </cell>
          <cell r="AY38">
            <v>597.69782479664264</v>
          </cell>
          <cell r="BL38">
            <v>625.27447017725285</v>
          </cell>
          <cell r="BY38">
            <v>613.2720546742371</v>
          </cell>
          <cell r="CL38">
            <v>469.21193511765824</v>
          </cell>
          <cell r="CY38">
            <v>598.13215820457731</v>
          </cell>
          <cell r="DL38">
            <v>580.58954827782622</v>
          </cell>
          <cell r="DY38">
            <v>405.35973213034856</v>
          </cell>
          <cell r="EL38">
            <v>595.73476745848825</v>
          </cell>
          <cell r="FL38">
            <v>543.73261533059429</v>
          </cell>
        </row>
        <row r="39">
          <cell r="L39">
            <v>9263.263772315604</v>
          </cell>
          <cell r="Y39">
            <v>9472.1817511104182</v>
          </cell>
          <cell r="AL39">
            <v>8004.4488122454386</v>
          </cell>
          <cell r="AY39">
            <v>10024.128014346872</v>
          </cell>
          <cell r="BL39">
            <v>10009.823417702166</v>
          </cell>
          <cell r="BY39">
            <v>9786.0338205264525</v>
          </cell>
          <cell r="CL39">
            <v>7993.8253137491001</v>
          </cell>
          <cell r="CY39">
            <v>10010.944207329647</v>
          </cell>
          <cell r="DL39">
            <v>9667.986811406452</v>
          </cell>
          <cell r="DY39">
            <v>7098.529844025652</v>
          </cell>
          <cell r="EL39">
            <v>9815.1201307050051</v>
          </cell>
          <cell r="FL39">
            <v>9945.8875565888375</v>
          </cell>
        </row>
        <row r="40">
          <cell r="L40">
            <v>660.71781542907308</v>
          </cell>
          <cell r="Y40">
            <v>441.38777964167838</v>
          </cell>
          <cell r="AL40">
            <v>372.99388687071007</v>
          </cell>
          <cell r="AY40">
            <v>467.10754959677877</v>
          </cell>
          <cell r="BL40">
            <v>466.44097938966291</v>
          </cell>
          <cell r="BY40">
            <v>456.01275957718786</v>
          </cell>
          <cell r="CL40">
            <v>372.49884966212022</v>
          </cell>
          <cell r="CY40">
            <v>466.49320630613454</v>
          </cell>
          <cell r="DL40">
            <v>450.51196698072937</v>
          </cell>
          <cell r="DY40">
            <v>330.77958266661938</v>
          </cell>
          <cell r="EL40">
            <v>457.36813283807101</v>
          </cell>
          <cell r="FL40">
            <v>437.4271166615062</v>
          </cell>
        </row>
        <row r="42">
          <cell r="L42">
            <v>147.58555162000002</v>
          </cell>
          <cell r="Y42">
            <v>88.617169090000004</v>
          </cell>
          <cell r="AL42">
            <v>48.767230379999987</v>
          </cell>
          <cell r="AY42">
            <v>31.084568430000001</v>
          </cell>
          <cell r="BL42">
            <v>51.404335160000024</v>
          </cell>
          <cell r="BY42">
            <v>11.678332339999997</v>
          </cell>
          <cell r="CL42">
            <v>15.475090770000003</v>
          </cell>
          <cell r="CY42">
            <v>10.781080359999995</v>
          </cell>
          <cell r="DL42">
            <v>9.8116778700000022</v>
          </cell>
          <cell r="DY42">
            <v>22.716248590000003</v>
          </cell>
          <cell r="EL42">
            <v>22.574990960000001</v>
          </cell>
          <cell r="FL42">
            <v>460.49627556999991</v>
          </cell>
        </row>
        <row r="43">
          <cell r="L43">
            <v>2.8614338380177804</v>
          </cell>
          <cell r="Y43">
            <v>9.7717418927359816</v>
          </cell>
          <cell r="AL43">
            <v>6.4971167260592075</v>
          </cell>
          <cell r="AY43">
            <v>4.1532429949065444</v>
          </cell>
          <cell r="BL43">
            <v>7.788852421223007</v>
          </cell>
          <cell r="BY43">
            <v>2.8305758048431406</v>
          </cell>
          <cell r="CL43">
            <v>4.7460322784709641</v>
          </cell>
          <cell r="CY43">
            <v>3.6260794891828758</v>
          </cell>
          <cell r="DL43">
            <v>2.6634429560819175</v>
          </cell>
          <cell r="DY43">
            <v>6.9113047719449234</v>
          </cell>
          <cell r="EL43">
            <v>13.308158165005924</v>
          </cell>
          <cell r="FL43">
            <v>4.5475307228048854</v>
          </cell>
        </row>
        <row r="44">
          <cell r="L44">
            <v>1.167714996214052E-2</v>
          </cell>
          <cell r="Y44">
            <v>4.8354749348986953E-2</v>
          </cell>
          <cell r="AL44">
            <v>0.1237908596386707</v>
          </cell>
          <cell r="AY44">
            <v>0.17456692599758686</v>
          </cell>
          <cell r="BL44">
            <v>4.8706096566654547E-2</v>
          </cell>
          <cell r="BY44">
            <v>6.5427889418311402E-2</v>
          </cell>
          <cell r="CL44">
            <v>-5.4051776909959963E-3</v>
          </cell>
          <cell r="CY44">
            <v>0.1191547187387841</v>
          </cell>
          <cell r="DL44">
            <v>7.2011715732331477E-2</v>
          </cell>
          <cell r="DY44">
            <v>0.34814693446020684</v>
          </cell>
          <cell r="EL44">
            <v>6.730248671136251E-3</v>
          </cell>
          <cell r="FL44">
            <v>5.5425083997393154E-2</v>
          </cell>
        </row>
        <row r="45">
          <cell r="L45">
            <v>1.0543802205145338</v>
          </cell>
          <cell r="Y45">
            <v>0.67977168949771694</v>
          </cell>
          <cell r="AL45">
            <v>0.79579908675799083</v>
          </cell>
          <cell r="AY45">
            <v>0.71472602739726032</v>
          </cell>
          <cell r="BL45">
            <v>0.69280821917808222</v>
          </cell>
          <cell r="BY45">
            <v>0.95602739726027397</v>
          </cell>
          <cell r="CL45">
            <v>0.65945205479452051</v>
          </cell>
          <cell r="CY45">
            <v>0.50808219178082192</v>
          </cell>
          <cell r="DL45">
            <v>0.73287671232876717</v>
          </cell>
          <cell r="DY45">
            <v>0.87260273972602742</v>
          </cell>
          <cell r="EL45">
            <v>0.81452054794520545</v>
          </cell>
          <cell r="FL45">
            <v>0.88455833726972133</v>
          </cell>
        </row>
        <row r="46">
          <cell r="L46">
            <v>98.868292682926835</v>
          </cell>
          <cell r="Y46">
            <v>80.75</v>
          </cell>
          <cell r="AL46">
            <v>87.95</v>
          </cell>
          <cell r="AY46">
            <v>82.5</v>
          </cell>
          <cell r="BL46">
            <v>103</v>
          </cell>
          <cell r="BY46">
            <v>102.95</v>
          </cell>
          <cell r="CL46">
            <v>83.15</v>
          </cell>
          <cell r="CY46">
            <v>67.650000000000006</v>
          </cell>
          <cell r="DL46">
            <v>107.75</v>
          </cell>
          <cell r="DY46">
            <v>104.25</v>
          </cell>
          <cell r="EL46">
            <v>96.75</v>
          </cell>
          <cell r="FL46">
            <v>94.010344827586209</v>
          </cell>
        </row>
        <row r="47">
          <cell r="L47">
            <v>0.12941351122263778</v>
          </cell>
          <cell r="Y47">
            <v>4.9556091972833644E-2</v>
          </cell>
          <cell r="AL47">
            <v>5.5851317168167817E-2</v>
          </cell>
          <cell r="AY47">
            <v>3.9936585542956031E-2</v>
          </cell>
          <cell r="BL47">
            <v>5.5576539146387528E-2</v>
          </cell>
          <cell r="BY47">
            <v>3.522910036614995E-2</v>
          </cell>
          <cell r="CL47">
            <v>2.7404095552791528E-2</v>
          </cell>
          <cell r="CY47">
            <v>3.6430706265650661E-2</v>
          </cell>
          <cell r="DL47">
            <v>5.9961046188091262E-2</v>
          </cell>
          <cell r="DY47">
            <v>4.1085362969969258E-2</v>
          </cell>
          <cell r="EL47">
            <v>1.9229622562757141E-2</v>
          </cell>
          <cell r="FL47">
            <v>6.5352852908641831E-2</v>
          </cell>
        </row>
        <row r="48">
          <cell r="L48">
            <v>4.4552305961754781</v>
          </cell>
          <cell r="Y48">
            <v>6.9659442724458202E-3</v>
          </cell>
          <cell r="AL48">
            <v>0.15230875258442453</v>
          </cell>
          <cell r="AY48">
            <v>5.8553568602626997E-2</v>
          </cell>
          <cell r="BL48">
            <v>6.5809153454980562E-2</v>
          </cell>
          <cell r="BY48">
            <v>8.7152094461624956E-3</v>
          </cell>
          <cell r="CL48">
            <v>0.17986111111111111</v>
          </cell>
          <cell r="CY48">
            <v>6.3380281690140844E-2</v>
          </cell>
          <cell r="DL48">
            <v>4.5112781954887216E-2</v>
          </cell>
          <cell r="DY48">
            <v>7.7566964285714288E-2</v>
          </cell>
          <cell r="EL48">
            <v>4.9140049140049139E-3</v>
          </cell>
          <cell r="FL48">
            <v>1.0893700787401575</v>
          </cell>
        </row>
        <row r="49">
          <cell r="L49">
            <v>41.851687388987564</v>
          </cell>
          <cell r="Y49">
            <v>4.3343653250773997</v>
          </cell>
          <cell r="AL49">
            <v>4.3585370475649041</v>
          </cell>
          <cell r="AY49">
            <v>1.5151515151515151</v>
          </cell>
          <cell r="BL49">
            <v>3.1553398058252426</v>
          </cell>
          <cell r="BY49">
            <v>5.828071879553181</v>
          </cell>
          <cell r="CL49">
            <v>3.0066145520144318</v>
          </cell>
          <cell r="CY49">
            <v>5.9127864005912789</v>
          </cell>
          <cell r="DL49">
            <v>2.3201856148491879</v>
          </cell>
          <cell r="DY49">
            <v>6.2350119904076742</v>
          </cell>
          <cell r="EL49">
            <v>13.953488372093023</v>
          </cell>
          <cell r="FL49">
            <v>22.833143821296261</v>
          </cell>
        </row>
        <row r="50">
          <cell r="L50">
            <v>3.8925399644760215</v>
          </cell>
          <cell r="Y50">
            <v>3.0726522187822498</v>
          </cell>
          <cell r="AL50">
            <v>3.3026340723896155</v>
          </cell>
          <cell r="AY50">
            <v>3.1621212121212121</v>
          </cell>
          <cell r="BL50">
            <v>2.4550970873786406</v>
          </cell>
          <cell r="BY50">
            <v>3.3895094706168041</v>
          </cell>
          <cell r="CL50">
            <v>2.8947684906794948</v>
          </cell>
          <cell r="CY50">
            <v>2.7413155949741315</v>
          </cell>
          <cell r="DL50">
            <v>2.4825986078886313</v>
          </cell>
          <cell r="DY50">
            <v>3.0551558752997603</v>
          </cell>
          <cell r="EL50">
            <v>3.0728682170542636</v>
          </cell>
          <cell r="FL50">
            <v>3.4343432490921764</v>
          </cell>
        </row>
        <row r="51">
          <cell r="L51">
            <v>0.94973142120852083</v>
          </cell>
          <cell r="Y51">
            <v>1.6370249800690937</v>
          </cell>
          <cell r="AL51">
            <v>2.2187220194228252</v>
          </cell>
          <cell r="AY51">
            <v>1.8234362848572383</v>
          </cell>
          <cell r="BL51">
            <v>1.8500672438429855</v>
          </cell>
          <cell r="BY51">
            <v>1.9892650701899257</v>
          </cell>
          <cell r="CL51">
            <v>2.0755684567005321</v>
          </cell>
          <cell r="CY51">
            <v>1.9568157121584093</v>
          </cell>
          <cell r="DL51">
            <v>2.0027126480162285</v>
          </cell>
          <cell r="DY51">
            <v>2.0220130139831096</v>
          </cell>
          <cell r="EL51">
            <v>3.2444470699432895</v>
          </cell>
          <cell r="FL51">
            <v>1.6398965390220857</v>
          </cell>
        </row>
        <row r="52">
          <cell r="L52">
            <v>1.269943735198342</v>
          </cell>
          <cell r="Y52">
            <v>0.67702786377708979</v>
          </cell>
          <cell r="AL52">
            <v>0.70030452908849716</v>
          </cell>
          <cell r="AY52">
            <v>0.78555321212121221</v>
          </cell>
          <cell r="BL52">
            <v>0.40387135922330097</v>
          </cell>
          <cell r="BY52">
            <v>0.3616029626032054</v>
          </cell>
          <cell r="CL52">
            <v>0.58634762477450386</v>
          </cell>
          <cell r="CY52">
            <v>0.50947524020694746</v>
          </cell>
          <cell r="DL52">
            <v>0.60696784222737821</v>
          </cell>
          <cell r="DY52">
            <v>0.88422767386091128</v>
          </cell>
          <cell r="EL52">
            <v>0.54499224806201552</v>
          </cell>
          <cell r="FL52">
            <v>0.94382586472508512</v>
          </cell>
        </row>
        <row r="53">
          <cell r="L53">
            <v>0.50303466849687306</v>
          </cell>
          <cell r="Y53">
            <v>0.53116260527433556</v>
          </cell>
          <cell r="AL53">
            <v>0.57742168929171234</v>
          </cell>
          <cell r="AY53">
            <v>0.49336781403244279</v>
          </cell>
          <cell r="BL53">
            <v>0.47193688654593841</v>
          </cell>
          <cell r="BY53">
            <v>0.55510992488573963</v>
          </cell>
          <cell r="CL53">
            <v>0.56856034776346753</v>
          </cell>
          <cell r="CY53">
            <v>0.52876971691361463</v>
          </cell>
          <cell r="DL53">
            <v>0.53467863250278103</v>
          </cell>
          <cell r="DY53">
            <v>0.48751819434351462</v>
          </cell>
          <cell r="EL53">
            <v>0.66249029077003541</v>
          </cell>
          <cell r="FL53">
            <v>0.51686517850936942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53">
          <cell r="C53">
            <v>-21142.488440000019</v>
          </cell>
          <cell r="D53">
            <v>-9699.4626599999974</v>
          </cell>
          <cell r="E53">
            <v>-9845.1140100000084</v>
          </cell>
          <cell r="F53">
            <v>-3039.8370500000037</v>
          </cell>
          <cell r="G53">
            <v>-3039.9952200000257</v>
          </cell>
          <cell r="H53">
            <v>-6913.8223499999804</v>
          </cell>
          <cell r="I53">
            <v>-1645.2879899999925</v>
          </cell>
          <cell r="J53">
            <v>-1856.8629399999968</v>
          </cell>
          <cell r="K53">
            <v>-4605.847029999999</v>
          </cell>
          <cell r="L53">
            <v>813.82601000000932</v>
          </cell>
          <cell r="M53">
            <v>-1273.7221500000019</v>
          </cell>
          <cell r="N53">
            <v>-62248.613829999696</v>
          </cell>
        </row>
      </sheetData>
      <sheetData sheetId="40"/>
      <sheetData sheetId="4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5"/>
  <sheetViews>
    <sheetView topLeftCell="A4" workbookViewId="0">
      <selection activeCell="B6" sqref="B6"/>
    </sheetView>
  </sheetViews>
  <sheetFormatPr defaultRowHeight="14.25"/>
  <cols>
    <col min="1" max="1" width="3.5" style="5" customWidth="1"/>
    <col min="2" max="2" width="41.375" style="47" customWidth="1"/>
    <col min="3" max="3" width="11" style="47" customWidth="1"/>
    <col min="4" max="4" width="10.125" style="47" customWidth="1"/>
    <col min="5" max="5" width="10.25" style="5" customWidth="1"/>
    <col min="6" max="6" width="10.5" style="5" customWidth="1"/>
    <col min="7" max="7" width="10.625" style="5" customWidth="1"/>
    <col min="8" max="11" width="9.375" style="5" customWidth="1"/>
    <col min="12" max="13" width="9.75" style="5" customWidth="1"/>
    <col min="14" max="14" width="12.25" style="5" customWidth="1"/>
    <col min="15" max="84" width="9" style="4"/>
    <col min="85" max="16384" width="9" style="5"/>
  </cols>
  <sheetData>
    <row r="1" spans="1:84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84" s="6" customFormat="1" ht="33" customHeight="1">
      <c r="A2" s="191" t="s">
        <v>1</v>
      </c>
      <c r="B2" s="192"/>
      <c r="C2" s="189" t="s">
        <v>2</v>
      </c>
      <c r="D2" s="189" t="s">
        <v>3</v>
      </c>
      <c r="E2" s="189" t="s">
        <v>4</v>
      </c>
      <c r="F2" s="189" t="s">
        <v>5</v>
      </c>
      <c r="G2" s="189" t="s">
        <v>6</v>
      </c>
      <c r="H2" s="189" t="s">
        <v>7</v>
      </c>
      <c r="I2" s="189" t="s">
        <v>8</v>
      </c>
      <c r="J2" s="189" t="s">
        <v>9</v>
      </c>
      <c r="K2" s="189" t="s">
        <v>10</v>
      </c>
      <c r="L2" s="189" t="s">
        <v>11</v>
      </c>
      <c r="M2" s="189" t="s">
        <v>12</v>
      </c>
      <c r="N2" s="182" t="s">
        <v>13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</row>
    <row r="3" spans="1:84" s="8" customFormat="1" ht="12.75" customHeight="1">
      <c r="A3" s="193"/>
      <c r="B3" s="194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83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</row>
    <row r="4" spans="1:84" s="12" customFormat="1" ht="13.5" customHeight="1">
      <c r="A4" s="184" t="s">
        <v>14</v>
      </c>
      <c r="B4" s="185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</row>
    <row r="5" spans="1:84" s="17" customFormat="1" ht="13.5" customHeight="1">
      <c r="A5" s="13">
        <v>1</v>
      </c>
      <c r="B5" s="14" t="s">
        <v>15</v>
      </c>
      <c r="C5" s="15">
        <f>[1]ดุล!K139</f>
        <v>162160.77137999996</v>
      </c>
      <c r="D5" s="15">
        <f>[1]ดุล!X139</f>
        <v>106695.31143999999</v>
      </c>
      <c r="E5" s="15">
        <f>[1]ดุล!AK139</f>
        <v>65241.884469999997</v>
      </c>
      <c r="F5" s="15">
        <f>[1]ดุล!AX139</f>
        <v>43870.586410000004</v>
      </c>
      <c r="G5" s="15">
        <f>[1]ดุล!BK139</f>
        <v>64642.149890000008</v>
      </c>
      <c r="H5" s="15">
        <f>[1]ดุล!BX139</f>
        <v>16773.323489999999</v>
      </c>
      <c r="I5" s="15">
        <f>[1]ดุล!CK139</f>
        <v>28707.102130000003</v>
      </c>
      <c r="J5" s="15">
        <f>[1]ดุล!CX139</f>
        <v>19511.560149999998</v>
      </c>
      <c r="K5" s="15">
        <f>[1]ดุล!DK139</f>
        <v>12979.857910000001</v>
      </c>
      <c r="L5" s="16">
        <f>[1]ดุล!DX139</f>
        <v>30415.964770000002</v>
      </c>
      <c r="M5" s="16">
        <f>[1]ดุล!EK139</f>
        <v>24845.072860000004</v>
      </c>
      <c r="N5" s="16">
        <f t="shared" ref="N5:N12" si="0">SUM(C5:M5)</f>
        <v>575843.5848999999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</row>
    <row r="6" spans="1:84" s="22" customFormat="1" ht="13.5" customHeight="1">
      <c r="A6" s="18">
        <v>2</v>
      </c>
      <c r="B6" s="19" t="s">
        <v>16</v>
      </c>
      <c r="C6" s="20">
        <f>[1]ดุล!K140</f>
        <v>53514.788840000008</v>
      </c>
      <c r="D6" s="20">
        <f>[1]ดุล!X140</f>
        <v>6728.344970000001</v>
      </c>
      <c r="E6" s="20">
        <f>[1]ดุล!AK140</f>
        <v>4117.6108199999999</v>
      </c>
      <c r="F6" s="20">
        <f>[1]ดุล!AX140</f>
        <v>3627.8570399999999</v>
      </c>
      <c r="G6" s="20">
        <f>[1]ดุล!BK140</f>
        <v>3431.4775</v>
      </c>
      <c r="H6" s="20">
        <f>[1]ดุล!BX140</f>
        <v>2581.7786599999999</v>
      </c>
      <c r="I6" s="20">
        <f>[1]ดุล!CK140</f>
        <v>1899.3374500000002</v>
      </c>
      <c r="J6" s="20">
        <f>[1]ดุล!CX140</f>
        <v>1371.7184000000002</v>
      </c>
      <c r="K6" s="20">
        <f>[1]ดุล!DK140</f>
        <v>1152.0715600000001</v>
      </c>
      <c r="L6" s="16">
        <f>[1]ดุล!DX140</f>
        <v>2425.6043100000002</v>
      </c>
      <c r="M6" s="16">
        <f>[1]ดุล!EK140</f>
        <v>1353.71777</v>
      </c>
      <c r="N6" s="16">
        <f t="shared" si="0"/>
        <v>82204.307319999993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</row>
    <row r="7" spans="1:84" s="22" customFormat="1" ht="13.5" customHeight="1">
      <c r="A7" s="18">
        <v>3</v>
      </c>
      <c r="B7" s="19" t="s">
        <v>17</v>
      </c>
      <c r="C7" s="20">
        <f>[1]ดุล!K141</f>
        <v>751.22400000000005</v>
      </c>
      <c r="D7" s="20">
        <f>[1]ดุล!X141</f>
        <v>187.684</v>
      </c>
      <c r="E7" s="20">
        <f>[1]ดุล!AK141</f>
        <v>248.19</v>
      </c>
      <c r="F7" s="20">
        <f>[1]ดุล!AX141</f>
        <v>137.376</v>
      </c>
      <c r="G7" s="20">
        <f>[1]ดุล!BK141</f>
        <v>17.8</v>
      </c>
      <c r="H7" s="20">
        <f>[1]ดุล!BX141</f>
        <v>179.303</v>
      </c>
      <c r="I7" s="20">
        <f>[1]ดุล!CK141</f>
        <v>71.92</v>
      </c>
      <c r="J7" s="20">
        <f>[1]ดุล!CX141</f>
        <v>30</v>
      </c>
      <c r="K7" s="20">
        <f>[1]ดุล!DK141</f>
        <v>69.304000000000002</v>
      </c>
      <c r="L7" s="16">
        <f>[1]ดุล!DX141</f>
        <v>916.178</v>
      </c>
      <c r="M7" s="16">
        <f>[1]ดุล!EK141</f>
        <v>110.97</v>
      </c>
      <c r="N7" s="16">
        <f t="shared" si="0"/>
        <v>2719.9489999999996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</row>
    <row r="8" spans="1:84" s="24" customFormat="1" ht="13.5" customHeight="1">
      <c r="A8" s="18">
        <v>4</v>
      </c>
      <c r="B8" s="23" t="s">
        <v>18</v>
      </c>
      <c r="C8" s="20">
        <f>[1]ดุล!K142</f>
        <v>0</v>
      </c>
      <c r="D8" s="20">
        <f>[1]ดุล!X142</f>
        <v>0</v>
      </c>
      <c r="E8" s="20">
        <f>[1]ดุล!AK142</f>
        <v>0</v>
      </c>
      <c r="F8" s="20">
        <f>[1]ดุล!AX142</f>
        <v>1093.1542099999999</v>
      </c>
      <c r="G8" s="20">
        <f>[1]ดุล!BK142</f>
        <v>1302.3</v>
      </c>
      <c r="H8" s="20">
        <f>[1]ดุล!BX142</f>
        <v>0</v>
      </c>
      <c r="I8" s="20">
        <f>[1]ดุล!CK142</f>
        <v>0</v>
      </c>
      <c r="J8" s="20">
        <f>[1]ดุล!CX142</f>
        <v>0</v>
      </c>
      <c r="K8" s="20">
        <f>[1]ดุล!DK142</f>
        <v>0</v>
      </c>
      <c r="L8" s="16">
        <f>[1]ดุล!DX142</f>
        <v>0</v>
      </c>
      <c r="M8" s="16">
        <f>[1]ดุล!EK142</f>
        <v>0</v>
      </c>
      <c r="N8" s="16">
        <f t="shared" si="0"/>
        <v>2395.4542099999999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</row>
    <row r="9" spans="1:84" s="22" customFormat="1" ht="13.5" customHeight="1">
      <c r="A9" s="18">
        <v>5</v>
      </c>
      <c r="B9" s="23" t="s">
        <v>19</v>
      </c>
      <c r="C9" s="20">
        <f>[1]ดุล!K143</f>
        <v>0</v>
      </c>
      <c r="D9" s="20">
        <f>[1]ดุล!X143</f>
        <v>0</v>
      </c>
      <c r="E9" s="20">
        <f>[1]ดุล!AK143</f>
        <v>4615.2</v>
      </c>
      <c r="F9" s="20">
        <f>[1]ดุล!AX143</f>
        <v>0</v>
      </c>
      <c r="G9" s="20">
        <f>[1]ดุล!BK143</f>
        <v>3250.3</v>
      </c>
      <c r="H9" s="20">
        <f>[1]ดุล!BX143</f>
        <v>0</v>
      </c>
      <c r="I9" s="20">
        <f>[1]ดุล!CK143</f>
        <v>1111.2</v>
      </c>
      <c r="J9" s="20">
        <f>[1]ดุล!CX143</f>
        <v>0</v>
      </c>
      <c r="K9" s="20">
        <f>[1]ดุล!DK143</f>
        <v>195.3</v>
      </c>
      <c r="L9" s="16">
        <f>[1]ดุล!DX143</f>
        <v>792.4</v>
      </c>
      <c r="M9" s="16">
        <f>[1]ดุล!EK143</f>
        <v>0</v>
      </c>
      <c r="N9" s="16">
        <f t="shared" si="0"/>
        <v>9964.4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</row>
    <row r="10" spans="1:84" s="25" customFormat="1" ht="13.5" customHeight="1">
      <c r="A10" s="18">
        <v>6</v>
      </c>
      <c r="B10" s="23" t="s">
        <v>20</v>
      </c>
      <c r="C10" s="20">
        <f>[1]ดุล!K144</f>
        <v>29286.640970000004</v>
      </c>
      <c r="D10" s="20">
        <f>[1]ดุล!X144</f>
        <v>6213.9250899999997</v>
      </c>
      <c r="E10" s="20">
        <f>[1]ดุล!AK144</f>
        <v>5040.0211100000006</v>
      </c>
      <c r="F10" s="20">
        <f>[1]ดุล!AX144</f>
        <v>5587.9398100000008</v>
      </c>
      <c r="G10" s="20">
        <f>[1]ดุล!BK144</f>
        <v>5859.2554299999993</v>
      </c>
      <c r="H10" s="20">
        <f>[1]ดุล!BX144</f>
        <v>7677.8282499999996</v>
      </c>
      <c r="I10" s="20">
        <f>[1]ดุล!CK144</f>
        <v>3200.0586000000003</v>
      </c>
      <c r="J10" s="20">
        <f>[1]ดุล!CX144</f>
        <v>2466.4288199999996</v>
      </c>
      <c r="K10" s="20">
        <f>[1]ดุล!DK144</f>
        <v>2967.9345400000002</v>
      </c>
      <c r="L10" s="16">
        <f>[1]ดุล!DX144</f>
        <v>3489.3743599999998</v>
      </c>
      <c r="M10" s="16">
        <f>[1]ดุล!EK144</f>
        <v>1771.8759</v>
      </c>
      <c r="N10" s="16">
        <f t="shared" si="0"/>
        <v>73561.282880000013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</row>
    <row r="11" spans="1:84" s="26" customFormat="1" ht="13.5" customHeight="1">
      <c r="A11" s="18">
        <v>7</v>
      </c>
      <c r="B11" s="23" t="s">
        <v>21</v>
      </c>
      <c r="C11" s="20">
        <f>[1]ดุล!K145</f>
        <v>5013.7505700000002</v>
      </c>
      <c r="D11" s="20">
        <f>[1]ดุล!X145</f>
        <v>284.44059999999996</v>
      </c>
      <c r="E11" s="20">
        <f>[1]ดุล!AK145</f>
        <v>226.75930000000002</v>
      </c>
      <c r="F11" s="20">
        <f>[1]ดุล!AX145</f>
        <v>968.18627000000004</v>
      </c>
      <c r="G11" s="20">
        <f>[1]ดุล!BK145</f>
        <v>564.76900000000001</v>
      </c>
      <c r="H11" s="20">
        <f>[1]ดุล!BX145</f>
        <v>967.3972</v>
      </c>
      <c r="I11" s="20">
        <f>[1]ดุล!CK145</f>
        <v>214.96700000000001</v>
      </c>
      <c r="J11" s="20">
        <f>[1]ดุล!CX145</f>
        <v>179.03169</v>
      </c>
      <c r="K11" s="20">
        <f>[1]ดุล!DK145</f>
        <v>83.243499999999997</v>
      </c>
      <c r="L11" s="16">
        <f>[1]ดุล!DX145</f>
        <v>532.23036000000002</v>
      </c>
      <c r="M11" s="16">
        <f>[1]ดุล!EK145</f>
        <v>155.23079999999999</v>
      </c>
      <c r="N11" s="16">
        <f t="shared" si="0"/>
        <v>9190.0062899999994</v>
      </c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84" s="12" customFormat="1" ht="13.5" customHeight="1">
      <c r="A12" s="13">
        <v>8</v>
      </c>
      <c r="B12" s="27" t="s">
        <v>22</v>
      </c>
      <c r="C12" s="15">
        <f>[1]ดุล!K146</f>
        <v>0</v>
      </c>
      <c r="D12" s="15">
        <f>[1]ดุล!X146</f>
        <v>0</v>
      </c>
      <c r="E12" s="15">
        <f>[1]ดุล!AK146</f>
        <v>0</v>
      </c>
      <c r="F12" s="15">
        <f>[1]ดุล!AX146</f>
        <v>0</v>
      </c>
      <c r="G12" s="15">
        <f>[1]ดุล!BK146</f>
        <v>0</v>
      </c>
      <c r="H12" s="15">
        <f>[1]ดุล!BX146</f>
        <v>0</v>
      </c>
      <c r="I12" s="15">
        <f>[1]ดุล!CK146</f>
        <v>0</v>
      </c>
      <c r="J12" s="15">
        <f>[1]ดุล!CX146</f>
        <v>0</v>
      </c>
      <c r="K12" s="16">
        <f>[1]ดุล!DK146</f>
        <v>0</v>
      </c>
      <c r="L12" s="16">
        <f>[1]ดุล!DX146</f>
        <v>0</v>
      </c>
      <c r="M12" s="16">
        <f>[1]ดุล!EK146</f>
        <v>0</v>
      </c>
      <c r="N12" s="16">
        <f t="shared" si="0"/>
        <v>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1:84" s="22" customFormat="1" ht="15.75" customHeight="1">
      <c r="A13" s="28"/>
      <c r="B13" s="29" t="s">
        <v>23</v>
      </c>
      <c r="C13" s="30">
        <f t="shared" ref="C13:M13" si="1">SUM(C5:C12)</f>
        <v>250727.17575999998</v>
      </c>
      <c r="D13" s="30">
        <f t="shared" si="1"/>
        <v>120109.7061</v>
      </c>
      <c r="E13" s="30">
        <f t="shared" si="1"/>
        <v>79489.665699999998</v>
      </c>
      <c r="F13" s="30">
        <f t="shared" si="1"/>
        <v>55285.099740000005</v>
      </c>
      <c r="G13" s="30">
        <f t="shared" si="1"/>
        <v>79068.051820000022</v>
      </c>
      <c r="H13" s="30">
        <f t="shared" si="1"/>
        <v>28179.630599999997</v>
      </c>
      <c r="I13" s="30">
        <f t="shared" si="1"/>
        <v>35204.585180000002</v>
      </c>
      <c r="J13" s="30">
        <f t="shared" si="1"/>
        <v>23558.73906</v>
      </c>
      <c r="K13" s="30">
        <f t="shared" si="1"/>
        <v>17447.711510000001</v>
      </c>
      <c r="L13" s="30">
        <f t="shared" si="1"/>
        <v>38571.751800000005</v>
      </c>
      <c r="M13" s="30">
        <f t="shared" si="1"/>
        <v>28236.867330000005</v>
      </c>
      <c r="N13" s="30">
        <f>SUM(N5:N12)</f>
        <v>755878.98459999997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</row>
    <row r="14" spans="1:84" s="22" customFormat="1" ht="13.5" customHeight="1">
      <c r="A14" s="31">
        <v>9</v>
      </c>
      <c r="B14" s="32" t="s">
        <v>24</v>
      </c>
      <c r="C14" s="15">
        <f>[1]ดุล!K148</f>
        <v>225538.51936999999</v>
      </c>
      <c r="D14" s="15">
        <f>[1]ดุล!X148</f>
        <v>84654.047250000018</v>
      </c>
      <c r="E14" s="15">
        <f>[1]ดุล!AK148</f>
        <v>27508.118930000001</v>
      </c>
      <c r="F14" s="15">
        <f>[1]ดุล!AX148</f>
        <v>27098.587199999998</v>
      </c>
      <c r="G14" s="15">
        <f>[1]ดุล!BK148</f>
        <v>23368.736530000002</v>
      </c>
      <c r="H14" s="15">
        <f>[1]ดุล!BX148</f>
        <v>11168.343040000002</v>
      </c>
      <c r="I14" s="15">
        <f>[1]ดุล!CK148</f>
        <v>5949.2212699999982</v>
      </c>
      <c r="J14" s="15">
        <f>[1]ดุล!CX148</f>
        <v>20145.16302</v>
      </c>
      <c r="K14" s="15">
        <f>[1]ดุล!DK148</f>
        <v>11622.013079999999</v>
      </c>
      <c r="L14" s="16">
        <f>[1]ดุล!DX148</f>
        <v>21982.602200000001</v>
      </c>
      <c r="M14" s="16">
        <f>[1]ดุล!EK148</f>
        <v>12985.753440000002</v>
      </c>
      <c r="N14" s="16">
        <f>SUM(C14:M14)</f>
        <v>472021.10532999999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</row>
    <row r="15" spans="1:84" s="22" customFormat="1" ht="13.5" customHeight="1">
      <c r="A15" s="18">
        <v>10</v>
      </c>
      <c r="B15" s="19" t="s">
        <v>25</v>
      </c>
      <c r="C15" s="20">
        <f>[1]ดุล!K149</f>
        <v>176426.92426000009</v>
      </c>
      <c r="D15" s="20">
        <f>[1]ดุล!X149</f>
        <v>23763.53384</v>
      </c>
      <c r="E15" s="20">
        <f>[1]ดุล!AK149</f>
        <v>21327.098620000001</v>
      </c>
      <c r="F15" s="20">
        <f>[1]ดุล!AX149</f>
        <v>17966.672400000003</v>
      </c>
      <c r="G15" s="20">
        <f>[1]ดุล!BK149</f>
        <v>16686.115740000001</v>
      </c>
      <c r="H15" s="20">
        <f>[1]ดุล!BX149</f>
        <v>10563.461090000001</v>
      </c>
      <c r="I15" s="20">
        <f>[1]ดุล!CK149</f>
        <v>7962.2043699999986</v>
      </c>
      <c r="J15" s="20">
        <f>[1]ดุล!CX149</f>
        <v>7867.7139599999991</v>
      </c>
      <c r="K15" s="20">
        <f>[1]ดุล!DK149</f>
        <v>7645.8086400000002</v>
      </c>
      <c r="L15" s="16">
        <f>[1]ดุล!DX149</f>
        <v>13517.423589999999</v>
      </c>
      <c r="M15" s="16">
        <f>[1]ดุล!EK149</f>
        <v>5671.1550599999991</v>
      </c>
      <c r="N15" s="16">
        <f>SUM(C15:M15)</f>
        <v>309398.11157000018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</row>
    <row r="16" spans="1:84" s="22" customFormat="1" ht="13.5" customHeight="1">
      <c r="A16" s="33">
        <v>11</v>
      </c>
      <c r="B16" s="34" t="s">
        <v>26</v>
      </c>
      <c r="C16" s="15">
        <f>[1]ดุล!K150</f>
        <v>9361.3999800000001</v>
      </c>
      <c r="D16" s="15">
        <f>[1]ดุล!X150</f>
        <v>0</v>
      </c>
      <c r="E16" s="15">
        <f>[1]ดุล!AK150</f>
        <v>0</v>
      </c>
      <c r="F16" s="15">
        <f>[1]ดุล!AX150</f>
        <v>0</v>
      </c>
      <c r="G16" s="15">
        <f>[1]ดุล!BK150</f>
        <v>293.2</v>
      </c>
      <c r="H16" s="15">
        <f>[1]ดุล!BX150</f>
        <v>0</v>
      </c>
      <c r="I16" s="15">
        <f>[1]ดุล!CK150</f>
        <v>0</v>
      </c>
      <c r="J16" s="15">
        <f>[1]ดุล!CX150</f>
        <v>1140.979</v>
      </c>
      <c r="K16" s="16">
        <f>[1]ดุล!DK150</f>
        <v>0</v>
      </c>
      <c r="L16" s="16">
        <f>[1]ดุล!DX150</f>
        <v>252.5</v>
      </c>
      <c r="M16" s="16">
        <f>[1]ดุล!EK150</f>
        <v>0</v>
      </c>
      <c r="N16" s="16">
        <f>SUM(C16:M16)</f>
        <v>11048.07898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</row>
    <row r="17" spans="1:84" s="22" customFormat="1" ht="15.75" customHeight="1">
      <c r="A17" s="28"/>
      <c r="B17" s="29" t="s">
        <v>27</v>
      </c>
      <c r="C17" s="30">
        <f t="shared" ref="C17:M17" si="2">SUM(C14:C16)</f>
        <v>411326.8436100001</v>
      </c>
      <c r="D17" s="30">
        <f t="shared" si="2"/>
        <v>108417.58109000002</v>
      </c>
      <c r="E17" s="30">
        <f t="shared" si="2"/>
        <v>48835.217550000001</v>
      </c>
      <c r="F17" s="30">
        <f t="shared" si="2"/>
        <v>45065.259600000005</v>
      </c>
      <c r="G17" s="30">
        <f t="shared" si="2"/>
        <v>40348.05227</v>
      </c>
      <c r="H17" s="30">
        <f t="shared" si="2"/>
        <v>21731.804130000004</v>
      </c>
      <c r="I17" s="30">
        <f t="shared" si="2"/>
        <v>13911.425639999998</v>
      </c>
      <c r="J17" s="30">
        <f t="shared" si="2"/>
        <v>29153.85598</v>
      </c>
      <c r="K17" s="30">
        <f t="shared" si="2"/>
        <v>19267.82172</v>
      </c>
      <c r="L17" s="30">
        <f t="shared" si="2"/>
        <v>35752.52579</v>
      </c>
      <c r="M17" s="30">
        <f t="shared" si="2"/>
        <v>18656.908500000001</v>
      </c>
      <c r="N17" s="30">
        <f>SUM(N14:N16)</f>
        <v>792467.29588000011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</row>
    <row r="18" spans="1:84" s="22" customFormat="1" ht="15.75" customHeight="1">
      <c r="A18" s="35"/>
      <c r="B18" s="36" t="s">
        <v>28</v>
      </c>
      <c r="C18" s="37">
        <f t="shared" ref="C18:M18" si="3">C13+C17</f>
        <v>662054.01937000011</v>
      </c>
      <c r="D18" s="37">
        <f t="shared" si="3"/>
        <v>228527.28719</v>
      </c>
      <c r="E18" s="37">
        <f t="shared" si="3"/>
        <v>128324.88325</v>
      </c>
      <c r="F18" s="37">
        <f t="shared" si="3"/>
        <v>100350.35934000001</v>
      </c>
      <c r="G18" s="37">
        <f t="shared" si="3"/>
        <v>119416.10409000002</v>
      </c>
      <c r="H18" s="37">
        <f t="shared" si="3"/>
        <v>49911.434730000001</v>
      </c>
      <c r="I18" s="37">
        <f t="shared" si="3"/>
        <v>49116.010819999996</v>
      </c>
      <c r="J18" s="37">
        <f t="shared" si="3"/>
        <v>52712.59504</v>
      </c>
      <c r="K18" s="37">
        <f t="shared" si="3"/>
        <v>36715.533230000001</v>
      </c>
      <c r="L18" s="37">
        <f t="shared" si="3"/>
        <v>74324.277590000012</v>
      </c>
      <c r="M18" s="37">
        <f t="shared" si="3"/>
        <v>46893.775830000006</v>
      </c>
      <c r="N18" s="37">
        <f>N13+N17</f>
        <v>1548346.2804800002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</row>
    <row r="19" spans="1:84" s="22" customFormat="1" ht="15.75" customHeight="1">
      <c r="A19" s="186" t="s">
        <v>29</v>
      </c>
      <c r="B19" s="187"/>
      <c r="C19" s="15"/>
      <c r="D19" s="15"/>
      <c r="E19" s="15"/>
      <c r="F19" s="15"/>
      <c r="G19" s="15"/>
      <c r="H19" s="15"/>
      <c r="I19" s="15"/>
      <c r="J19" s="15"/>
      <c r="K19" s="16"/>
      <c r="L19" s="16"/>
      <c r="M19" s="16"/>
      <c r="N19" s="38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</row>
    <row r="20" spans="1:84" s="22" customFormat="1" ht="15.75" customHeight="1">
      <c r="A20" s="31">
        <v>1</v>
      </c>
      <c r="B20" s="32" t="s">
        <v>30</v>
      </c>
      <c r="C20" s="15">
        <f>[1]ดุล!K154</f>
        <v>38036.78241</v>
      </c>
      <c r="D20" s="15">
        <f>[1]ดุล!X154</f>
        <v>12840.026900000001</v>
      </c>
      <c r="E20" s="15">
        <f>[1]ดุล!AK154</f>
        <v>8583.8859300000004</v>
      </c>
      <c r="F20" s="15">
        <f>[1]ดุล!AX154</f>
        <v>12981.222380000001</v>
      </c>
      <c r="G20" s="15">
        <f>[1]ดุล!BK154</f>
        <v>9281.5319699999982</v>
      </c>
      <c r="H20" s="15">
        <f>[1]ดุล!BX154</f>
        <v>4899.8304000000007</v>
      </c>
      <c r="I20" s="15">
        <f>[1]ดุล!CK154</f>
        <v>11443.496559999998</v>
      </c>
      <c r="J20" s="15">
        <f>[1]ดุล!CX154</f>
        <v>3668.3663900000001</v>
      </c>
      <c r="K20" s="16">
        <f>[1]ดุล!DK154</f>
        <v>3059.0985499999997</v>
      </c>
      <c r="L20" s="16">
        <f>[1]ดุล!DX154</f>
        <v>10478.885040000001</v>
      </c>
      <c r="M20" s="16">
        <f>[1]ดุล!EK154</f>
        <v>3390.1686299999997</v>
      </c>
      <c r="N20" s="16">
        <f t="shared" ref="N20:N36" si="4">SUM(C20:M20)</f>
        <v>118663.29516000001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</row>
    <row r="21" spans="1:84" s="24" customFormat="1" ht="15" customHeight="1">
      <c r="A21" s="18">
        <v>2</v>
      </c>
      <c r="B21" s="19" t="s">
        <v>31</v>
      </c>
      <c r="C21" s="20">
        <f>[1]ดุล!K155</f>
        <v>5851.94</v>
      </c>
      <c r="D21" s="20">
        <f>[1]ดุล!X155</f>
        <v>2254.3964999999998</v>
      </c>
      <c r="E21" s="20">
        <f>[1]ดุล!AK155</f>
        <v>5202.301840000001</v>
      </c>
      <c r="F21" s="20">
        <f>[1]ดุล!AX155</f>
        <v>686.30746999999997</v>
      </c>
      <c r="G21" s="20">
        <f>[1]ดุล!BK155</f>
        <v>4821.0145599999996</v>
      </c>
      <c r="H21" s="20">
        <f>[1]ดุล!BX155</f>
        <v>1709.9722400000001</v>
      </c>
      <c r="I21" s="20">
        <f>[1]ดุล!CK155</f>
        <v>1540.8055799999997</v>
      </c>
      <c r="J21" s="20">
        <f>[1]ดุล!CX155</f>
        <v>0</v>
      </c>
      <c r="K21" s="16">
        <f>[1]ดุล!DK155</f>
        <v>854.42763999999988</v>
      </c>
      <c r="L21" s="16">
        <f>[1]ดุล!DX155</f>
        <v>1128.7629399999998</v>
      </c>
      <c r="M21" s="16">
        <f>[1]ดุล!EK155</f>
        <v>15.918190000000001</v>
      </c>
      <c r="N21" s="16">
        <f t="shared" si="4"/>
        <v>24065.846959999999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</row>
    <row r="22" spans="1:84" s="22" customFormat="1" ht="14.25" customHeight="1">
      <c r="A22" s="18">
        <v>3</v>
      </c>
      <c r="B22" s="19" t="s">
        <v>32</v>
      </c>
      <c r="C22" s="20">
        <f>[1]ดุล!K156</f>
        <v>145.81700000000001</v>
      </c>
      <c r="D22" s="20">
        <f>[1]ดุล!X156</f>
        <v>14.148</v>
      </c>
      <c r="E22" s="20">
        <f>[1]ดุล!AK156</f>
        <v>247.26</v>
      </c>
      <c r="F22" s="20">
        <f>[1]ดุล!AX156</f>
        <v>387.27100000000002</v>
      </c>
      <c r="G22" s="20">
        <f>[1]ดุล!BK156</f>
        <v>450.45400000000001</v>
      </c>
      <c r="H22" s="20">
        <f>[1]ดุล!BX156</f>
        <v>449.68200000000002</v>
      </c>
      <c r="I22" s="20">
        <f>[1]ดุล!CK156</f>
        <v>427.19200000000001</v>
      </c>
      <c r="J22" s="20">
        <f>[1]ดุล!CX156</f>
        <v>586.04300000000001</v>
      </c>
      <c r="K22" s="16">
        <f>[1]ดุล!DK156</f>
        <v>53.823999999999998</v>
      </c>
      <c r="L22" s="16">
        <f>[1]ดุล!DX156</f>
        <v>181.28399999999999</v>
      </c>
      <c r="M22" s="16">
        <f>[1]ดุล!EK156</f>
        <v>199.12700000000001</v>
      </c>
      <c r="N22" s="16">
        <f t="shared" si="4"/>
        <v>3142.1020000000003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</row>
    <row r="23" spans="1:84" s="25" customFormat="1" ht="14.25" customHeight="1">
      <c r="A23" s="18">
        <v>4</v>
      </c>
      <c r="B23" s="19" t="s">
        <v>33</v>
      </c>
      <c r="C23" s="20">
        <f>[1]ดุล!K157</f>
        <v>89.974999999999994</v>
      </c>
      <c r="D23" s="20">
        <f>[1]ดุล!X157</f>
        <v>0</v>
      </c>
      <c r="E23" s="20">
        <f>[1]ดุล!AK157</f>
        <v>0.9</v>
      </c>
      <c r="F23" s="20">
        <f>[1]ดุล!AX157</f>
        <v>22.5</v>
      </c>
      <c r="G23" s="20">
        <f>[1]ดุล!BK157</f>
        <v>0</v>
      </c>
      <c r="H23" s="20">
        <f>[1]ดุล!BX157</f>
        <v>0</v>
      </c>
      <c r="I23" s="20">
        <f>[1]ดุล!CK157</f>
        <v>1.7</v>
      </c>
      <c r="J23" s="20">
        <f>[1]ดุล!CX157</f>
        <v>0</v>
      </c>
      <c r="K23" s="16">
        <f>[1]ดุล!DK157</f>
        <v>7.5</v>
      </c>
      <c r="L23" s="16">
        <f>[1]ดุล!DX157</f>
        <v>29.3</v>
      </c>
      <c r="M23" s="16">
        <f>[1]ดุล!EK157</f>
        <v>0</v>
      </c>
      <c r="N23" s="16">
        <f t="shared" si="4"/>
        <v>151.875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</row>
    <row r="24" spans="1:84" s="25" customFormat="1" ht="14.25" customHeight="1">
      <c r="A24" s="18">
        <v>5</v>
      </c>
      <c r="B24" s="19" t="s">
        <v>34</v>
      </c>
      <c r="C24" s="20">
        <f>[1]ดุล!K158</f>
        <v>0.25</v>
      </c>
      <c r="D24" s="20">
        <f>[1]ดุล!X158</f>
        <v>86.962500000000006</v>
      </c>
      <c r="E24" s="20">
        <f>[1]ดุล!AK158</f>
        <v>14.83</v>
      </c>
      <c r="F24" s="20">
        <f>[1]ดุล!AX158</f>
        <v>12.063000000000001</v>
      </c>
      <c r="G24" s="20">
        <f>[1]ดุล!BK158</f>
        <v>3.972</v>
      </c>
      <c r="H24" s="20">
        <f>[1]ดุล!BX158</f>
        <v>3.8029999999999999</v>
      </c>
      <c r="I24" s="20">
        <f>[1]ดุล!CK158</f>
        <v>8.3829999999999991</v>
      </c>
      <c r="J24" s="20">
        <f>[1]ดุล!CX158</f>
        <v>5.0679999999999996</v>
      </c>
      <c r="K24" s="16">
        <f>[1]ดุล!DK158</f>
        <v>0</v>
      </c>
      <c r="L24" s="16">
        <f>[1]ดุล!DX158</f>
        <v>10.35657</v>
      </c>
      <c r="M24" s="16">
        <f>[1]ดุล!EK158</f>
        <v>0.495</v>
      </c>
      <c r="N24" s="16">
        <f t="shared" si="4"/>
        <v>146.18307000000001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</row>
    <row r="25" spans="1:84" s="26" customFormat="1" ht="29.25" customHeight="1">
      <c r="A25" s="18">
        <v>6</v>
      </c>
      <c r="B25" s="19" t="s">
        <v>35</v>
      </c>
      <c r="C25" s="20">
        <f>[1]ดุล!K159</f>
        <v>2831.9376000000002</v>
      </c>
      <c r="D25" s="20">
        <f>[1]ดุล!X159</f>
        <v>65.599999999999994</v>
      </c>
      <c r="E25" s="20">
        <f>[1]ดุล!AK159</f>
        <v>22.32</v>
      </c>
      <c r="F25" s="20">
        <f>[1]ดุล!AX159</f>
        <v>247.4436</v>
      </c>
      <c r="G25" s="20">
        <f>[1]ดุล!BK159</f>
        <v>55.221800000000002</v>
      </c>
      <c r="H25" s="20">
        <f>[1]ดุล!BX159</f>
        <v>0</v>
      </c>
      <c r="I25" s="20">
        <f>[1]ดุล!CK159</f>
        <v>57.175400000000003</v>
      </c>
      <c r="J25" s="20">
        <f>[1]ดุล!CX159</f>
        <v>49.412399999999998</v>
      </c>
      <c r="K25" s="16">
        <f>[1]ดุล!DK159</f>
        <v>0</v>
      </c>
      <c r="L25" s="16">
        <f>[1]ดุล!DX159</f>
        <v>10.071999999999999</v>
      </c>
      <c r="M25" s="16">
        <f>[1]ดุล!EK159</f>
        <v>15.075799999999999</v>
      </c>
      <c r="N25" s="16">
        <f t="shared" si="4"/>
        <v>3354.2586000000006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</row>
    <row r="26" spans="1:84" s="9" customFormat="1" ht="14.25" customHeight="1">
      <c r="A26" s="18">
        <v>7</v>
      </c>
      <c r="B26" s="19" t="s">
        <v>36</v>
      </c>
      <c r="C26" s="20">
        <f>[1]ดุล!K160</f>
        <v>21852.519689999997</v>
      </c>
      <c r="D26" s="20">
        <f>[1]ดุล!X160</f>
        <v>8657.8989999999994</v>
      </c>
      <c r="E26" s="20">
        <f>[1]ดุล!AK160</f>
        <v>11232.21225</v>
      </c>
      <c r="F26" s="20">
        <f>[1]ดุล!AX160</f>
        <v>6992.36625</v>
      </c>
      <c r="G26" s="20">
        <f>[1]ดุล!BK160</f>
        <v>7067.0070999999998</v>
      </c>
      <c r="H26" s="20">
        <f>[1]ดุล!BX160</f>
        <v>6266.0953399999999</v>
      </c>
      <c r="I26" s="20">
        <f>[1]ดุล!CK160</f>
        <v>3205.1272200000003</v>
      </c>
      <c r="J26" s="20">
        <f>[1]ดุล!CX160</f>
        <v>1953.26352</v>
      </c>
      <c r="K26" s="16">
        <f>[1]ดุล!DK160</f>
        <v>2181.3308399999996</v>
      </c>
      <c r="L26" s="16">
        <f>[1]ดุล!DX160</f>
        <v>2798.8896299999997</v>
      </c>
      <c r="M26" s="16">
        <f>[1]ดุล!EK160</f>
        <v>1780.2388600000002</v>
      </c>
      <c r="N26" s="16">
        <f t="shared" si="4"/>
        <v>73986.949699999997</v>
      </c>
    </row>
    <row r="27" spans="1:84" s="22" customFormat="1" ht="14.25" customHeight="1">
      <c r="A27" s="18">
        <v>8</v>
      </c>
      <c r="B27" s="19" t="s">
        <v>37</v>
      </c>
      <c r="C27" s="20">
        <f>[1]ดุล!K161</f>
        <v>5231.4583400000001</v>
      </c>
      <c r="D27" s="20">
        <f>[1]ดุล!X161</f>
        <v>4116.95885</v>
      </c>
      <c r="E27" s="20">
        <f>[1]ดุล!AK161</f>
        <v>1961.9308899999999</v>
      </c>
      <c r="F27" s="20">
        <f>[1]ดุล!AX161</f>
        <v>334.13400999999999</v>
      </c>
      <c r="G27" s="20">
        <f>[1]ดุล!BK161</f>
        <v>2566.5439999999999</v>
      </c>
      <c r="H27" s="20">
        <f>[1]ดุล!BX161</f>
        <v>1262.2286100000001</v>
      </c>
      <c r="I27" s="20">
        <f>[1]ดุล!CK161</f>
        <v>1796.5649799999999</v>
      </c>
      <c r="J27" s="20">
        <f>[1]ดุล!CX161</f>
        <v>1269.7177300000001</v>
      </c>
      <c r="K27" s="16">
        <f>[1]ดุล!DK161</f>
        <v>96.982280000000003</v>
      </c>
      <c r="L27" s="16">
        <f>[1]ดุล!DX161</f>
        <v>608.80201</v>
      </c>
      <c r="M27" s="16">
        <f>[1]ดุล!EK161</f>
        <v>171.44498999999999</v>
      </c>
      <c r="N27" s="16">
        <f t="shared" si="4"/>
        <v>19416.76669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</row>
    <row r="28" spans="1:84" s="17" customFormat="1" ht="14.25" customHeight="1">
      <c r="A28" s="18">
        <v>9</v>
      </c>
      <c r="B28" s="19" t="s">
        <v>38</v>
      </c>
      <c r="C28" s="20">
        <f>[1]ดุล!K162</f>
        <v>651.63883999999996</v>
      </c>
      <c r="D28" s="20">
        <f>[1]ดุล!X162</f>
        <v>1270.2</v>
      </c>
      <c r="E28" s="20">
        <f>[1]ดุล!AK162</f>
        <v>2189.1550000000002</v>
      </c>
      <c r="F28" s="20">
        <f>[1]ดุล!AX162</f>
        <v>2038.634</v>
      </c>
      <c r="G28" s="20">
        <f>[1]ดุล!BK162</f>
        <v>3283.7539999999999</v>
      </c>
      <c r="H28" s="20">
        <f>[1]ดุล!BX162</f>
        <v>1522.7940000000001</v>
      </c>
      <c r="I28" s="20">
        <f>[1]ดุล!CK162</f>
        <v>1096.941</v>
      </c>
      <c r="J28" s="20">
        <f>[1]ดุล!CX162</f>
        <v>4437.6329999999998</v>
      </c>
      <c r="K28" s="16">
        <f>[1]ดุล!DK162</f>
        <v>981.56</v>
      </c>
      <c r="L28" s="16">
        <f>[1]ดุล!DX162</f>
        <v>349</v>
      </c>
      <c r="M28" s="16">
        <f>[1]ดุล!EK162</f>
        <v>0</v>
      </c>
      <c r="N28" s="16">
        <f t="shared" si="4"/>
        <v>17821.309840000002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</row>
    <row r="29" spans="1:84" s="22" customFormat="1" ht="14.25" customHeight="1">
      <c r="A29" s="18">
        <v>10</v>
      </c>
      <c r="B29" s="19" t="s">
        <v>39</v>
      </c>
      <c r="C29" s="20">
        <f>[1]ดุล!K163</f>
        <v>312.98237999999998</v>
      </c>
      <c r="D29" s="20">
        <f>[1]ดุล!X163</f>
        <v>7.0505000000000004</v>
      </c>
      <c r="E29" s="20">
        <f>[1]ดุล!AK163</f>
        <v>80.939499999999995</v>
      </c>
      <c r="F29" s="20">
        <f>[1]ดุล!AX163</f>
        <v>180.25560999999999</v>
      </c>
      <c r="G29" s="20">
        <f>[1]ดุล!BK163</f>
        <v>2.2694999999999999</v>
      </c>
      <c r="H29" s="20">
        <f>[1]ดุล!BX163</f>
        <v>71.263469999999998</v>
      </c>
      <c r="I29" s="20">
        <f>[1]ดุล!CK163</f>
        <v>111.10517</v>
      </c>
      <c r="J29" s="20">
        <f>[1]ดุล!CX163</f>
        <v>94.787999999999997</v>
      </c>
      <c r="K29" s="16">
        <f>[1]ดุล!DK163</f>
        <v>99.542500000000004</v>
      </c>
      <c r="L29" s="16">
        <f>[1]ดุล!DX163</f>
        <v>28.22</v>
      </c>
      <c r="M29" s="16">
        <f>[1]ดุล!EK163</f>
        <v>3.6560000000000001</v>
      </c>
      <c r="N29" s="16">
        <f t="shared" si="4"/>
        <v>992.07263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</row>
    <row r="30" spans="1:84" s="17" customFormat="1" ht="15" customHeight="1">
      <c r="A30" s="18">
        <v>11</v>
      </c>
      <c r="B30" s="19" t="s">
        <v>40</v>
      </c>
      <c r="C30" s="20">
        <f>[1]ดุล!K164</f>
        <v>200</v>
      </c>
      <c r="D30" s="20">
        <f>[1]ดุล!X164</f>
        <v>0</v>
      </c>
      <c r="E30" s="20">
        <f>[1]ดุล!AK164</f>
        <v>0</v>
      </c>
      <c r="F30" s="20">
        <f>[1]ดุล!AX164</f>
        <v>0</v>
      </c>
      <c r="G30" s="20">
        <f>[1]ดุล!BK164</f>
        <v>0</v>
      </c>
      <c r="H30" s="20">
        <f>[1]ดุล!BX164</f>
        <v>0</v>
      </c>
      <c r="I30" s="20">
        <f>[1]ดุล!CK164</f>
        <v>0</v>
      </c>
      <c r="J30" s="20">
        <f>[1]ดุล!CX164</f>
        <v>0</v>
      </c>
      <c r="K30" s="16">
        <f>[1]ดุล!DK164</f>
        <v>0</v>
      </c>
      <c r="L30" s="16">
        <f>[1]ดุล!DX164</f>
        <v>0</v>
      </c>
      <c r="M30" s="16">
        <f>[1]ดุล!EK164</f>
        <v>0</v>
      </c>
      <c r="N30" s="16">
        <f t="shared" si="4"/>
        <v>200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</row>
    <row r="31" spans="1:84" s="24" customFormat="1" ht="15" customHeight="1">
      <c r="A31" s="18">
        <v>12</v>
      </c>
      <c r="B31" s="19" t="s">
        <v>41</v>
      </c>
      <c r="C31" s="20">
        <f>[1]ดุล!K165</f>
        <v>23011.833549999999</v>
      </c>
      <c r="D31" s="20">
        <f>[1]ดุล!X165</f>
        <v>0</v>
      </c>
      <c r="E31" s="20">
        <f>[1]ดุล!AK165</f>
        <v>0</v>
      </c>
      <c r="F31" s="20">
        <f>[1]ดุล!AX165</f>
        <v>0</v>
      </c>
      <c r="G31" s="20">
        <f>[1]ดุล!BK165</f>
        <v>0</v>
      </c>
      <c r="H31" s="20">
        <f>[1]ดุล!BX165</f>
        <v>0</v>
      </c>
      <c r="I31" s="20">
        <f>[1]ดุล!CK165</f>
        <v>0</v>
      </c>
      <c r="J31" s="20">
        <f>[1]ดุล!CX165</f>
        <v>0</v>
      </c>
      <c r="K31" s="16">
        <f>[1]ดุล!DK165</f>
        <v>0</v>
      </c>
      <c r="L31" s="16">
        <f>[1]ดุล!DX165</f>
        <v>0</v>
      </c>
      <c r="M31" s="16">
        <f>[1]ดุล!EK165</f>
        <v>0</v>
      </c>
      <c r="N31" s="16">
        <f t="shared" si="4"/>
        <v>23011.833549999999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</row>
    <row r="32" spans="1:84" s="22" customFormat="1" ht="15" customHeight="1">
      <c r="A32" s="18">
        <v>13</v>
      </c>
      <c r="B32" s="19" t="s">
        <v>42</v>
      </c>
      <c r="C32" s="20">
        <f>[1]ดุล!K166</f>
        <v>1075.5497</v>
      </c>
      <c r="D32" s="20">
        <f>[1]ดุล!X166</f>
        <v>50.942999999999998</v>
      </c>
      <c r="E32" s="20">
        <f>[1]ดุล!AK166</f>
        <v>43.908000000000001</v>
      </c>
      <c r="F32" s="20">
        <f>[1]ดุล!AX166</f>
        <v>33.814999999999998</v>
      </c>
      <c r="G32" s="20">
        <f>[1]ดุล!BK166</f>
        <v>19.8</v>
      </c>
      <c r="H32" s="20">
        <f>[1]ดุล!BX166</f>
        <v>0</v>
      </c>
      <c r="I32" s="20">
        <f>[1]ดุล!CK166</f>
        <v>2.0150000000000001</v>
      </c>
      <c r="J32" s="20">
        <f>[1]ดุล!CX166</f>
        <v>96.932949999999991</v>
      </c>
      <c r="K32" s="16">
        <f>[1]ดุล!DK166</f>
        <v>46.058</v>
      </c>
      <c r="L32" s="16">
        <f>[1]ดุล!DX166</f>
        <v>12.509</v>
      </c>
      <c r="M32" s="16">
        <f>[1]ดุล!EK166</f>
        <v>4.4000000000000004</v>
      </c>
      <c r="N32" s="16">
        <f t="shared" si="4"/>
        <v>1385.93065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</row>
    <row r="33" spans="1:84" s="22" customFormat="1" ht="15" customHeight="1">
      <c r="A33" s="18">
        <v>14</v>
      </c>
      <c r="B33" s="19" t="s">
        <v>43</v>
      </c>
      <c r="C33" s="20">
        <f>[1]ดุล!K167</f>
        <v>3848.9396299999999</v>
      </c>
      <c r="D33" s="20">
        <f>[1]ดุล!X167</f>
        <v>2128.3517599999996</v>
      </c>
      <c r="E33" s="20">
        <f>[1]ดุล!AK167</f>
        <v>1142.7919100000001</v>
      </c>
      <c r="F33" s="20">
        <f>[1]ดุล!AX167</f>
        <v>284.51898999999997</v>
      </c>
      <c r="G33" s="20">
        <f>[1]ดุล!BK167</f>
        <v>112.14773000000001</v>
      </c>
      <c r="H33" s="20">
        <f>[1]ดุล!BX167</f>
        <v>271.22919999999999</v>
      </c>
      <c r="I33" s="20">
        <f>[1]ดุล!CK167</f>
        <v>38.988500000000002</v>
      </c>
      <c r="J33" s="20">
        <f>[1]ดุล!CX167</f>
        <v>616.43371000000002</v>
      </c>
      <c r="K33" s="16">
        <f>[1]ดุล!DK167</f>
        <v>255.70983000000001</v>
      </c>
      <c r="L33" s="16">
        <f>[1]ดุล!DX167</f>
        <v>203.42202</v>
      </c>
      <c r="M33" s="16">
        <f>[1]ดุล!EK167</f>
        <v>81.351900000000001</v>
      </c>
      <c r="N33" s="16">
        <f t="shared" si="4"/>
        <v>8983.8851799999975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</row>
    <row r="34" spans="1:84" s="24" customFormat="1" ht="15" customHeight="1">
      <c r="A34" s="18">
        <v>15</v>
      </c>
      <c r="B34" s="19" t="s">
        <v>44</v>
      </c>
      <c r="C34" s="20">
        <f>[1]ดุล!K168</f>
        <v>0</v>
      </c>
      <c r="D34" s="20">
        <f>[1]ดุล!X168</f>
        <v>0</v>
      </c>
      <c r="E34" s="20">
        <f>[1]ดุล!AK168</f>
        <v>0</v>
      </c>
      <c r="F34" s="20">
        <f>[1]ดุล!AX168</f>
        <v>0</v>
      </c>
      <c r="G34" s="20">
        <f>[1]ดุล!BK168</f>
        <v>0</v>
      </c>
      <c r="H34" s="20">
        <f>[1]ดุล!BX168</f>
        <v>0</v>
      </c>
      <c r="I34" s="20">
        <f>[1]ดุล!CK168</f>
        <v>0</v>
      </c>
      <c r="J34" s="20">
        <f>[1]ดุล!CX168</f>
        <v>0</v>
      </c>
      <c r="K34" s="16">
        <f>[1]ดุล!DK168</f>
        <v>0</v>
      </c>
      <c r="L34" s="16">
        <f>[1]ดุล!DX168</f>
        <v>0</v>
      </c>
      <c r="M34" s="16">
        <f>[1]ดุล!EK168</f>
        <v>0</v>
      </c>
      <c r="N34" s="16">
        <f t="shared" si="4"/>
        <v>0</v>
      </c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</row>
    <row r="35" spans="1:84" s="22" customFormat="1" ht="15" customHeight="1">
      <c r="A35" s="18">
        <v>16</v>
      </c>
      <c r="B35" s="19" t="s">
        <v>45</v>
      </c>
      <c r="C35" s="20">
        <f>[1]ดุล!K169</f>
        <v>0</v>
      </c>
      <c r="D35" s="20">
        <f>[1]ดุล!X169</f>
        <v>0</v>
      </c>
      <c r="E35" s="20">
        <f>[1]ดุล!AK169</f>
        <v>0</v>
      </c>
      <c r="F35" s="20">
        <f>[1]ดุล!AX169</f>
        <v>0</v>
      </c>
      <c r="G35" s="20">
        <f>[1]ดุล!BK169</f>
        <v>0</v>
      </c>
      <c r="H35" s="20">
        <f>[1]ดุล!BX169</f>
        <v>44.4</v>
      </c>
      <c r="I35" s="20">
        <f>[1]ดุล!CK169</f>
        <v>0</v>
      </c>
      <c r="J35" s="20">
        <f>[1]ดุล!CX169</f>
        <v>0</v>
      </c>
      <c r="K35" s="16">
        <f>[1]ดุล!DK169</f>
        <v>0</v>
      </c>
      <c r="L35" s="16">
        <f>[1]ดุล!DX169</f>
        <v>16</v>
      </c>
      <c r="M35" s="16">
        <f>[1]ดุล!EK169</f>
        <v>0</v>
      </c>
      <c r="N35" s="16">
        <f t="shared" si="4"/>
        <v>60.4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</row>
    <row r="36" spans="1:84" s="17" customFormat="1" ht="15" customHeight="1">
      <c r="A36" s="18">
        <v>17</v>
      </c>
      <c r="B36" s="34" t="s">
        <v>46</v>
      </c>
      <c r="C36" s="39">
        <f>[1]ดุล!K170</f>
        <v>0</v>
      </c>
      <c r="D36" s="39">
        <f>[1]ดุล!X170</f>
        <v>0</v>
      </c>
      <c r="E36" s="39">
        <f>[1]ดุล!AK170</f>
        <v>0</v>
      </c>
      <c r="F36" s="39">
        <f>[1]ดุล!AX170</f>
        <v>0</v>
      </c>
      <c r="G36" s="39">
        <f>[1]ดุล!BK170</f>
        <v>0</v>
      </c>
      <c r="H36" s="39">
        <f>[1]ดุล!BX170</f>
        <v>0</v>
      </c>
      <c r="I36" s="39">
        <f>[1]ดุล!CK170</f>
        <v>0</v>
      </c>
      <c r="J36" s="39">
        <f>[1]ดุล!CX170</f>
        <v>0</v>
      </c>
      <c r="K36" s="15">
        <f>[1]ดุล!DK170</f>
        <v>0</v>
      </c>
      <c r="L36" s="15">
        <f>[1]ดุล!DX170</f>
        <v>0</v>
      </c>
      <c r="M36" s="15">
        <f>[1]ดุล!EK170</f>
        <v>0</v>
      </c>
      <c r="N36" s="16">
        <f t="shared" si="4"/>
        <v>0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</row>
    <row r="37" spans="1:84" s="22" customFormat="1" ht="16.5" customHeight="1">
      <c r="A37" s="28"/>
      <c r="B37" s="40" t="s">
        <v>47</v>
      </c>
      <c r="C37" s="30">
        <f t="shared" ref="C37:M37" si="5">SUM(C20:C36)</f>
        <v>103141.62413999999</v>
      </c>
      <c r="D37" s="30">
        <f t="shared" si="5"/>
        <v>31492.53701</v>
      </c>
      <c r="E37" s="30">
        <f t="shared" si="5"/>
        <v>30722.435319999997</v>
      </c>
      <c r="F37" s="30">
        <f t="shared" si="5"/>
        <v>24200.531310000006</v>
      </c>
      <c r="G37" s="30">
        <f t="shared" si="5"/>
        <v>27663.716659999995</v>
      </c>
      <c r="H37" s="30">
        <f t="shared" si="5"/>
        <v>16501.298260000003</v>
      </c>
      <c r="I37" s="30">
        <f t="shared" si="5"/>
        <v>19729.494409999996</v>
      </c>
      <c r="J37" s="30">
        <f t="shared" si="5"/>
        <v>12777.6587</v>
      </c>
      <c r="K37" s="30">
        <f t="shared" si="5"/>
        <v>7636.0336399999987</v>
      </c>
      <c r="L37" s="30">
        <f t="shared" si="5"/>
        <v>15855.503209999999</v>
      </c>
      <c r="M37" s="30">
        <f t="shared" si="5"/>
        <v>5661.876369999999</v>
      </c>
      <c r="N37" s="30">
        <f>SUM(N20:N36)</f>
        <v>295382.70903000003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</row>
    <row r="38" spans="1:84" s="22" customFormat="1" ht="16.5" customHeight="1">
      <c r="A38" s="28"/>
      <c r="B38" s="41" t="s">
        <v>48</v>
      </c>
      <c r="C38" s="15">
        <f>[1]ดุล!K172</f>
        <v>8248.2851300000002</v>
      </c>
      <c r="D38" s="15">
        <f>[1]ดุล!X172</f>
        <v>0</v>
      </c>
      <c r="E38" s="15">
        <f>[1]ดุล!AK172</f>
        <v>0</v>
      </c>
      <c r="F38" s="15">
        <f>[1]ดุล!AX172</f>
        <v>0</v>
      </c>
      <c r="G38" s="15">
        <f>[1]ดุล!BK172</f>
        <v>0</v>
      </c>
      <c r="H38" s="15">
        <f>[1]ดุล!BX172</f>
        <v>0</v>
      </c>
      <c r="I38" s="15">
        <f>[1]ดุล!CK172</f>
        <v>4524.8578799999996</v>
      </c>
      <c r="J38" s="15">
        <f>[1]ดุล!CX172</f>
        <v>0</v>
      </c>
      <c r="K38" s="15">
        <f>[1]ดุล!DK172</f>
        <v>183.78560000000002</v>
      </c>
      <c r="L38" s="15">
        <f>[1]ดุล!DX172</f>
        <v>611.37778000000003</v>
      </c>
      <c r="M38" s="15">
        <f>[1]ดุล!EK172</f>
        <v>0</v>
      </c>
      <c r="N38" s="42">
        <f>SUM(C38:M38)</f>
        <v>13568.30639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</row>
    <row r="39" spans="1:84" s="22" customFormat="1" ht="16.5" customHeight="1">
      <c r="A39" s="43"/>
      <c r="B39" s="44" t="s">
        <v>49</v>
      </c>
      <c r="C39" s="45">
        <f t="shared" ref="C39:M39" si="6">SUM(C37:C38)</f>
        <v>111389.90926999999</v>
      </c>
      <c r="D39" s="45">
        <f t="shared" si="6"/>
        <v>31492.53701</v>
      </c>
      <c r="E39" s="45">
        <f t="shared" si="6"/>
        <v>30722.435319999997</v>
      </c>
      <c r="F39" s="45">
        <f t="shared" si="6"/>
        <v>24200.531310000006</v>
      </c>
      <c r="G39" s="45">
        <f t="shared" si="6"/>
        <v>27663.716659999995</v>
      </c>
      <c r="H39" s="45">
        <f t="shared" si="6"/>
        <v>16501.298260000003</v>
      </c>
      <c r="I39" s="45">
        <f t="shared" si="6"/>
        <v>24254.352289999995</v>
      </c>
      <c r="J39" s="45">
        <f t="shared" si="6"/>
        <v>12777.6587</v>
      </c>
      <c r="K39" s="45">
        <f t="shared" si="6"/>
        <v>7819.8192399999989</v>
      </c>
      <c r="L39" s="45">
        <f t="shared" si="6"/>
        <v>16466.880989999998</v>
      </c>
      <c r="M39" s="45">
        <f t="shared" si="6"/>
        <v>5661.876369999999</v>
      </c>
      <c r="N39" s="45">
        <f>SUM(N37:N38)</f>
        <v>308951.01542000001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</row>
    <row r="40" spans="1:84" s="22" customFormat="1" ht="16.5" customHeight="1">
      <c r="A40" s="31">
        <v>18</v>
      </c>
      <c r="B40" s="32" t="s">
        <v>50</v>
      </c>
      <c r="C40" s="16">
        <f>[1]ดุล!K174</f>
        <v>321453.78841000004</v>
      </c>
      <c r="D40" s="16">
        <f>[1]ดุล!X174</f>
        <v>62173.505770000003</v>
      </c>
      <c r="E40" s="16">
        <f>[1]ดุล!AK174</f>
        <v>28418.87012</v>
      </c>
      <c r="F40" s="16">
        <f>[1]ดุล!AX174</f>
        <v>33592.455710000002</v>
      </c>
      <c r="G40" s="16">
        <f>[1]ดุล!BK174</f>
        <v>29280.725129999999</v>
      </c>
      <c r="H40" s="16">
        <f>[1]ดุล!BX174</f>
        <v>19518.82386</v>
      </c>
      <c r="I40" s="16">
        <f>[1]ดุล!CK174</f>
        <v>25054.612510000003</v>
      </c>
      <c r="J40" s="16">
        <f>[1]ดุล!CX174</f>
        <v>22504.258460000001</v>
      </c>
      <c r="K40" s="16">
        <f>[1]ดุล!DK174</f>
        <v>23586.887059999997</v>
      </c>
      <c r="L40" s="16">
        <f>[1]ดุล!DX174</f>
        <v>15268.196089999999</v>
      </c>
      <c r="M40" s="16">
        <f>[1]ดุล!EK174</f>
        <v>8871.6345700000002</v>
      </c>
      <c r="N40" s="16">
        <f>SUM(C40:M40)</f>
        <v>589723.75769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</row>
    <row r="41" spans="1:84" s="22" customFormat="1" ht="15" customHeight="1">
      <c r="A41" s="18">
        <v>19</v>
      </c>
      <c r="B41" s="19" t="s">
        <v>51</v>
      </c>
      <c r="C41" s="20">
        <f>[1]ดุล!K175</f>
        <v>250352.81013</v>
      </c>
      <c r="D41" s="20">
        <f>[1]ดุล!X175</f>
        <v>144560.70707</v>
      </c>
      <c r="E41" s="20">
        <f>[1]ดุล!AK175</f>
        <v>79028.691820000007</v>
      </c>
      <c r="F41" s="20">
        <f>[1]ดุล!AX175</f>
        <v>45597.209370000004</v>
      </c>
      <c r="G41" s="20">
        <f>[1]ดุล!BK175</f>
        <v>65511.657520000001</v>
      </c>
      <c r="H41" s="20">
        <f>[1]ดุล!BX175</f>
        <v>20805.134959999996</v>
      </c>
      <c r="I41" s="20">
        <f>[1]ดุล!CK175</f>
        <v>1452.3340099999998</v>
      </c>
      <c r="J41" s="20">
        <f>[1]ดุล!CX175</f>
        <v>19287.540820000002</v>
      </c>
      <c r="K41" s="16">
        <f>[1]ดุล!DK175</f>
        <v>9914.6739600000001</v>
      </c>
      <c r="L41" s="16">
        <f>[1]ดุล!DX175</f>
        <v>41775.374499999998</v>
      </c>
      <c r="M41" s="16">
        <f>[1]ดุล!EK175</f>
        <v>33633.98704</v>
      </c>
      <c r="N41" s="16">
        <f>SUM(C41:M41)</f>
        <v>711920.12120000017</v>
      </c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</row>
    <row r="42" spans="1:84" s="17" customFormat="1" ht="15" customHeight="1">
      <c r="A42" s="33">
        <v>20</v>
      </c>
      <c r="B42" s="34" t="s">
        <v>52</v>
      </c>
      <c r="C42" s="15">
        <f>[1]ดุล!K176</f>
        <v>-21142.488440000012</v>
      </c>
      <c r="D42" s="15">
        <f>[1]ดุล!X176</f>
        <v>-9699.4626600000174</v>
      </c>
      <c r="E42" s="15">
        <f>[1]ดุล!AK176</f>
        <v>-9845.1140099999939</v>
      </c>
      <c r="F42" s="15">
        <f>[1]ดุล!AX176</f>
        <v>-3039.837049999981</v>
      </c>
      <c r="G42" s="15">
        <f>[1]ดุล!BK176</f>
        <v>-3039.9952200000107</v>
      </c>
      <c r="H42" s="15">
        <f>[1]ดุล!BX176</f>
        <v>-6913.8223499999958</v>
      </c>
      <c r="I42" s="15">
        <f>[1]ดุล!CK176</f>
        <v>-1645.2879900000003</v>
      </c>
      <c r="J42" s="15">
        <f>[1]ดุล!CX176</f>
        <v>-1856.8629399999988</v>
      </c>
      <c r="K42" s="16">
        <f>[1]ดุล!DK176</f>
        <v>-4605.8470299999908</v>
      </c>
      <c r="L42" s="16">
        <f>[1]ดุล!DX176</f>
        <v>813.82600999999886</v>
      </c>
      <c r="M42" s="16">
        <f>[1]ดุล!EK176</f>
        <v>-1273.7221499999973</v>
      </c>
      <c r="N42" s="16">
        <f>SUM(C42:M42)</f>
        <v>-62248.613829999995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</row>
    <row r="43" spans="1:84" s="22" customFormat="1" ht="15" customHeight="1">
      <c r="A43" s="43"/>
      <c r="B43" s="44" t="s">
        <v>53</v>
      </c>
      <c r="C43" s="45">
        <f t="shared" ref="C43:M43" si="7">SUM(C40:C42)</f>
        <v>550664.11010000005</v>
      </c>
      <c r="D43" s="45">
        <f t="shared" si="7"/>
        <v>197034.75017999997</v>
      </c>
      <c r="E43" s="45">
        <f t="shared" si="7"/>
        <v>97602.447930000024</v>
      </c>
      <c r="F43" s="45">
        <f t="shared" si="7"/>
        <v>76149.828030000019</v>
      </c>
      <c r="G43" s="45">
        <f t="shared" si="7"/>
        <v>91752.387429999988</v>
      </c>
      <c r="H43" s="45">
        <f t="shared" si="7"/>
        <v>33410.136470000005</v>
      </c>
      <c r="I43" s="45">
        <f t="shared" si="7"/>
        <v>24861.658530000001</v>
      </c>
      <c r="J43" s="45">
        <f t="shared" si="7"/>
        <v>39934.936340000007</v>
      </c>
      <c r="K43" s="45">
        <f t="shared" si="7"/>
        <v>28895.713990000004</v>
      </c>
      <c r="L43" s="45">
        <f t="shared" si="7"/>
        <v>57857.396599999993</v>
      </c>
      <c r="M43" s="45">
        <f t="shared" si="7"/>
        <v>41231.899460000008</v>
      </c>
      <c r="N43" s="45">
        <f>SUM(N40:N42)</f>
        <v>1239395.2650600004</v>
      </c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</row>
    <row r="44" spans="1:84" s="22" customFormat="1" ht="15" customHeight="1">
      <c r="A44" s="35"/>
      <c r="B44" s="36" t="s">
        <v>54</v>
      </c>
      <c r="C44" s="37">
        <f t="shared" ref="C44:M44" si="8">C39+C43</f>
        <v>662054.01936999999</v>
      </c>
      <c r="D44" s="37">
        <f t="shared" si="8"/>
        <v>228527.28718999997</v>
      </c>
      <c r="E44" s="37">
        <f t="shared" si="8"/>
        <v>128324.88325000001</v>
      </c>
      <c r="F44" s="37">
        <f t="shared" si="8"/>
        <v>100350.35934000002</v>
      </c>
      <c r="G44" s="37">
        <f t="shared" si="8"/>
        <v>119416.10408999998</v>
      </c>
      <c r="H44" s="37">
        <f t="shared" si="8"/>
        <v>49911.434730000008</v>
      </c>
      <c r="I44" s="37">
        <f t="shared" si="8"/>
        <v>49116.010819999996</v>
      </c>
      <c r="J44" s="37">
        <f t="shared" si="8"/>
        <v>52712.595040000007</v>
      </c>
      <c r="K44" s="37">
        <f t="shared" si="8"/>
        <v>36715.533230000001</v>
      </c>
      <c r="L44" s="37">
        <f t="shared" si="8"/>
        <v>74324.277589999983</v>
      </c>
      <c r="M44" s="37">
        <f t="shared" si="8"/>
        <v>46893.775830000006</v>
      </c>
      <c r="N44" s="37">
        <f>N39+N43</f>
        <v>1548346.2804800004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</row>
    <row r="45" spans="1:84" s="24" customFormat="1" ht="15" customHeight="1">
      <c r="A45" s="188" t="s">
        <v>55</v>
      </c>
      <c r="B45" s="188"/>
      <c r="C45" s="46">
        <f t="shared" ref="C45:M45" si="9">C18-C44</f>
        <v>0</v>
      </c>
      <c r="D45" s="46">
        <f t="shared" si="9"/>
        <v>0</v>
      </c>
      <c r="E45" s="46">
        <f t="shared" si="9"/>
        <v>0</v>
      </c>
      <c r="F45" s="46">
        <f t="shared" si="9"/>
        <v>0</v>
      </c>
      <c r="G45" s="46">
        <f t="shared" si="9"/>
        <v>0</v>
      </c>
      <c r="H45" s="46">
        <f t="shared" si="9"/>
        <v>0</v>
      </c>
      <c r="I45" s="46">
        <f t="shared" si="9"/>
        <v>0</v>
      </c>
      <c r="J45" s="46">
        <f t="shared" si="9"/>
        <v>0</v>
      </c>
      <c r="K45" s="46">
        <f t="shared" si="9"/>
        <v>0</v>
      </c>
      <c r="L45" s="46">
        <f t="shared" si="9"/>
        <v>0</v>
      </c>
      <c r="M45" s="46">
        <f t="shared" si="9"/>
        <v>0</v>
      </c>
      <c r="N45" s="46">
        <f>N18-N44</f>
        <v>0</v>
      </c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</row>
  </sheetData>
  <mergeCells count="16">
    <mergeCell ref="N2:N3"/>
    <mergeCell ref="A4:B4"/>
    <mergeCell ref="A19:B19"/>
    <mergeCell ref="A45:B45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conditionalFormatting sqref="P1:IV1048576 N4:O65536 N1:O1 IW1:XFD1 N2:N3 A1:M1048576">
    <cfRule type="cellIs" dxfId="33" priority="5" stopIfTrue="1" operator="lessThan">
      <formula>0</formula>
    </cfRule>
  </conditionalFormatting>
  <conditionalFormatting sqref="N2:N3">
    <cfRule type="cellIs" dxfId="32" priority="4" stopIfTrue="1" operator="lessThan">
      <formula>0</formula>
    </cfRule>
  </conditionalFormatting>
  <conditionalFormatting sqref="N2:N3">
    <cfRule type="cellIs" dxfId="31" priority="3" stopIfTrue="1" operator="lessThan">
      <formula>0</formula>
    </cfRule>
  </conditionalFormatting>
  <conditionalFormatting sqref="N2:N3">
    <cfRule type="cellIs" dxfId="30" priority="2" stopIfTrue="1" operator="lessThan">
      <formula>0</formula>
    </cfRule>
  </conditionalFormatting>
  <conditionalFormatting sqref="N2:N3">
    <cfRule type="cellIs" dxfId="29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workbookViewId="0">
      <selection activeCell="B10" sqref="B10"/>
    </sheetView>
  </sheetViews>
  <sheetFormatPr defaultRowHeight="14.25"/>
  <cols>
    <col min="1" max="1" width="3.375" style="66" customWidth="1"/>
    <col min="2" max="2" width="40.625" style="66" customWidth="1"/>
    <col min="3" max="3" width="11.5" style="67" customWidth="1"/>
    <col min="4" max="13" width="9.5" style="67" customWidth="1"/>
    <col min="14" max="14" width="11.5" style="67" customWidth="1"/>
  </cols>
  <sheetData>
    <row r="1" spans="1:14" ht="14.25" customHeight="1">
      <c r="A1" s="1" t="s">
        <v>56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3.25" customHeight="1">
      <c r="A2" s="199" t="s">
        <v>1</v>
      </c>
      <c r="B2" s="199"/>
      <c r="C2" s="189" t="s">
        <v>2</v>
      </c>
      <c r="D2" s="189" t="s">
        <v>3</v>
      </c>
      <c r="E2" s="189" t="s">
        <v>4</v>
      </c>
      <c r="F2" s="189" t="s">
        <v>5</v>
      </c>
      <c r="G2" s="189" t="s">
        <v>6</v>
      </c>
      <c r="H2" s="189" t="s">
        <v>7</v>
      </c>
      <c r="I2" s="189" t="s">
        <v>8</v>
      </c>
      <c r="J2" s="189" t="s">
        <v>9</v>
      </c>
      <c r="K2" s="189" t="s">
        <v>10</v>
      </c>
      <c r="L2" s="189" t="s">
        <v>11</v>
      </c>
      <c r="M2" s="189" t="s">
        <v>12</v>
      </c>
      <c r="N2" s="182" t="s">
        <v>13</v>
      </c>
    </row>
    <row r="3" spans="1:14">
      <c r="A3" s="200"/>
      <c r="B3" s="20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83"/>
    </row>
    <row r="4" spans="1:14">
      <c r="A4" s="195" t="s">
        <v>57</v>
      </c>
      <c r="B4" s="196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>
      <c r="A5" s="13">
        <v>1</v>
      </c>
      <c r="B5" s="51" t="s">
        <v>58</v>
      </c>
      <c r="C5" s="15">
        <f>[1]ดำเนินงาน!K127</f>
        <v>175392.18709999998</v>
      </c>
      <c r="D5" s="15">
        <f>[1]ดำเนินงาน!X127</f>
        <v>41127.430270000004</v>
      </c>
      <c r="E5" s="15">
        <f>[1]ดำเนินงาน!AK127</f>
        <v>25920.704880000001</v>
      </c>
      <c r="F5" s="15">
        <f>[1]ดำเนินงาน!AX127</f>
        <v>36458.18129</v>
      </c>
      <c r="G5" s="15">
        <f>[1]ดำเนินงาน!BK127</f>
        <v>34133.721409999998</v>
      </c>
      <c r="H5" s="15">
        <f>[1]ดำเนินงาน!BX127</f>
        <v>17492.678739999999</v>
      </c>
      <c r="I5" s="15">
        <f>[1]ดำเนินงาน!CK127</f>
        <v>13411.204270000002</v>
      </c>
      <c r="J5" s="15">
        <f>[1]ดำเนินงาน!CX127</f>
        <v>12211.13242</v>
      </c>
      <c r="K5" s="15">
        <f>[1]ดำเนินงาน!DK127</f>
        <v>14808.830330000003</v>
      </c>
      <c r="L5" s="15">
        <f>[1]ดำเนินงาน!DX127</f>
        <v>17502.984310000003</v>
      </c>
      <c r="M5" s="15">
        <f>[1]ดำเนินงาน!EK127</f>
        <v>7872.8959199999999</v>
      </c>
      <c r="N5" s="16">
        <f>SUM(C5:M5)</f>
        <v>396331.95094000001</v>
      </c>
    </row>
    <row r="6" spans="1:14">
      <c r="A6" s="18">
        <v>2</v>
      </c>
      <c r="B6" s="52" t="s">
        <v>59</v>
      </c>
      <c r="C6" s="20">
        <f>[1]ดำเนินงาน!K129</f>
        <v>13076.859940000002</v>
      </c>
      <c r="D6" s="20">
        <f>[1]ดำเนินงาน!X129</f>
        <v>2542.98596</v>
      </c>
      <c r="E6" s="20">
        <f>[1]ดำเนินงาน!AK129</f>
        <v>1652.7056400000001</v>
      </c>
      <c r="F6" s="20">
        <f>[1]ดำเนินงาน!AX129</f>
        <v>1684.42689</v>
      </c>
      <c r="G6" s="20">
        <f>[1]ดำเนินงาน!BK129</f>
        <v>1787.5527199999999</v>
      </c>
      <c r="H6" s="20">
        <f>[1]ดำเนินงาน!BX129</f>
        <v>784.52574000000004</v>
      </c>
      <c r="I6" s="20">
        <f>[1]ดำเนินงาน!CK129</f>
        <v>740.18232999999998</v>
      </c>
      <c r="J6" s="20">
        <f>[1]ดำเนินงาน!CX129</f>
        <v>659.60847000000012</v>
      </c>
      <c r="K6" s="20">
        <f>[1]ดำเนินงาน!DK129</f>
        <v>751.62515000000008</v>
      </c>
      <c r="L6" s="20">
        <f>[1]ดำเนินงาน!DX129</f>
        <v>629.24664000000007</v>
      </c>
      <c r="M6" s="20">
        <f>[1]ดำเนินงาน!EK129</f>
        <v>309.15110000000004</v>
      </c>
      <c r="N6" s="16">
        <f>SUM(C6:M6)</f>
        <v>24618.870579999999</v>
      </c>
    </row>
    <row r="7" spans="1:14">
      <c r="A7" s="18">
        <v>3</v>
      </c>
      <c r="B7" s="53" t="s">
        <v>60</v>
      </c>
      <c r="C7" s="20">
        <f>[1]ดำเนินงาน!K130</f>
        <v>29757.996999999999</v>
      </c>
      <c r="D7" s="20">
        <f>[1]ดำเนินงาน!X130</f>
        <v>5166.0339399999993</v>
      </c>
      <c r="E7" s="20">
        <f>[1]ดำเนินงาน!AK130</f>
        <v>3059.3136099999997</v>
      </c>
      <c r="F7" s="20">
        <f>[1]ดำเนินงาน!AX130</f>
        <v>5484.6803399999999</v>
      </c>
      <c r="G7" s="20">
        <f>[1]ดำเนินงาน!BK130</f>
        <v>3365.3686000000002</v>
      </c>
      <c r="H7" s="20">
        <f>[1]ดำเนินงาน!BX130</f>
        <v>1815.0803399999998</v>
      </c>
      <c r="I7" s="20">
        <f>[1]ดำเนินงาน!CK130</f>
        <v>2006.902</v>
      </c>
      <c r="J7" s="20">
        <f>[1]ดำเนินงาน!CX130</f>
        <v>4373.7688399999997</v>
      </c>
      <c r="K7" s="20">
        <f>[1]ดำเนินงาน!DK130</f>
        <v>3203.1941100000004</v>
      </c>
      <c r="L7" s="20">
        <f>[1]ดำเนินงาน!DX130</f>
        <v>2332.9290000000001</v>
      </c>
      <c r="M7" s="20">
        <f>[1]ดำเนินงาน!EK130</f>
        <v>1398.1235800000002</v>
      </c>
      <c r="N7" s="16">
        <f>SUM(C7:M7)</f>
        <v>61963.391359999994</v>
      </c>
    </row>
    <row r="8" spans="1:14">
      <c r="A8" s="18">
        <v>4</v>
      </c>
      <c r="B8" s="54" t="s">
        <v>61</v>
      </c>
      <c r="C8" s="15">
        <f>[1]ดำเนินงาน!K143</f>
        <v>0</v>
      </c>
      <c r="D8" s="15">
        <f>[1]ดำเนินงาน!X143</f>
        <v>0</v>
      </c>
      <c r="E8" s="15">
        <f>[1]ดำเนินงาน!AK143</f>
        <v>0</v>
      </c>
      <c r="F8" s="15">
        <f>[1]ดำเนินงาน!AX143</f>
        <v>0</v>
      </c>
      <c r="G8" s="15">
        <f>[1]ดำเนินงาน!BK143</f>
        <v>0</v>
      </c>
      <c r="H8" s="15">
        <f>[1]ดำเนินงาน!BX143</f>
        <v>0</v>
      </c>
      <c r="I8" s="15">
        <f>[1]ดำเนินงาน!CK143</f>
        <v>0</v>
      </c>
      <c r="J8" s="15">
        <f>[1]ดำเนินงาน!CX143</f>
        <v>0</v>
      </c>
      <c r="K8" s="15">
        <f>[1]ดำเนินงาน!DK143</f>
        <v>0</v>
      </c>
      <c r="L8" s="15">
        <f>[1]ดำเนินงาน!DX143</f>
        <v>0</v>
      </c>
      <c r="M8" s="15">
        <f>[1]ดำเนินงาน!EK143</f>
        <v>0</v>
      </c>
      <c r="N8" s="16">
        <f>SUM(C8:M8)</f>
        <v>0</v>
      </c>
    </row>
    <row r="9" spans="1:14">
      <c r="A9" s="28"/>
      <c r="B9" s="55" t="s">
        <v>62</v>
      </c>
      <c r="C9" s="30">
        <f t="shared" ref="C9:M9" si="0">SUM(C5:C8)</f>
        <v>218227.04403999998</v>
      </c>
      <c r="D9" s="30">
        <f t="shared" si="0"/>
        <v>48836.450170000004</v>
      </c>
      <c r="E9" s="30">
        <f t="shared" si="0"/>
        <v>30632.724130000002</v>
      </c>
      <c r="F9" s="30">
        <f t="shared" si="0"/>
        <v>43627.288520000002</v>
      </c>
      <c r="G9" s="30">
        <f t="shared" si="0"/>
        <v>39286.64273</v>
      </c>
      <c r="H9" s="30">
        <f t="shared" si="0"/>
        <v>20092.284820000001</v>
      </c>
      <c r="I9" s="30">
        <f t="shared" si="0"/>
        <v>16158.288600000002</v>
      </c>
      <c r="J9" s="30">
        <f t="shared" si="0"/>
        <v>17244.509730000002</v>
      </c>
      <c r="K9" s="30">
        <f t="shared" si="0"/>
        <v>18763.649590000001</v>
      </c>
      <c r="L9" s="30">
        <f t="shared" si="0"/>
        <v>20465.159950000005</v>
      </c>
      <c r="M9" s="30">
        <f t="shared" si="0"/>
        <v>9580.1705999999995</v>
      </c>
      <c r="N9" s="30">
        <f>SUM(N5:N8)</f>
        <v>482914.21288000001</v>
      </c>
    </row>
    <row r="10" spans="1:14">
      <c r="A10" s="31">
        <v>5</v>
      </c>
      <c r="B10" s="56" t="s">
        <v>63</v>
      </c>
      <c r="C10" s="15">
        <f>[1]ดำเนินงาน!K128</f>
        <v>19747.830000000002</v>
      </c>
      <c r="D10" s="15">
        <f>[1]ดำเนินงาน!X128</f>
        <v>924.79899999999998</v>
      </c>
      <c r="E10" s="15">
        <f>[1]ดำเนินงาน!AK128</f>
        <v>213.03399999999999</v>
      </c>
      <c r="F10" s="15">
        <f>[1]ดำเนินงาน!AX128</f>
        <v>94.271000000000001</v>
      </c>
      <c r="G10" s="15">
        <f>[1]ดำเนินงาน!BK128</f>
        <v>243.08799999999999</v>
      </c>
      <c r="H10" s="15">
        <f>[1]ดำเนินงาน!BX128</f>
        <v>37.799999999999997</v>
      </c>
      <c r="I10" s="15">
        <f>[1]ดำเนินงาน!CK128</f>
        <v>46.155000000000001</v>
      </c>
      <c r="J10" s="15">
        <f>[1]ดำเนินงาน!CX128</f>
        <v>155.91499999999999</v>
      </c>
      <c r="K10" s="15">
        <f>[1]ดำเนินงาน!DK128</f>
        <v>43.804000000000002</v>
      </c>
      <c r="L10" s="15">
        <f>[1]ดำเนินงาน!DX128</f>
        <v>49.366</v>
      </c>
      <c r="M10" s="15">
        <f>[1]ดำเนินงาน!EK128</f>
        <v>61.742559999999997</v>
      </c>
      <c r="N10" s="16">
        <f t="shared" ref="N10:N18" si="1">SUM(C10:M10)</f>
        <v>21617.80456</v>
      </c>
    </row>
    <row r="11" spans="1:14">
      <c r="A11" s="18">
        <v>6</v>
      </c>
      <c r="B11" s="57" t="s">
        <v>64</v>
      </c>
      <c r="C11" s="20">
        <f>[1]ดำเนินงาน!K131</f>
        <v>60.05</v>
      </c>
      <c r="D11" s="20">
        <f>[1]ดำเนินงาน!X131</f>
        <v>38.049999999999997</v>
      </c>
      <c r="E11" s="20">
        <f>[1]ดำเนินงาน!AK131</f>
        <v>39.299999999999997</v>
      </c>
      <c r="F11" s="20">
        <f>[1]ดำเนินงาน!AX131</f>
        <v>5.05</v>
      </c>
      <c r="G11" s="20">
        <f>[1]ดำเนินงาน!BK131</f>
        <v>5.55</v>
      </c>
      <c r="H11" s="20">
        <f>[1]ดำเนินงาน!BX131</f>
        <v>66.099999999999994</v>
      </c>
      <c r="I11" s="20">
        <f>[1]ดำเนินงาน!CK131</f>
        <v>47.3</v>
      </c>
      <c r="J11" s="20">
        <f>[1]ดำเนินงาน!CX131</f>
        <v>5</v>
      </c>
      <c r="K11" s="20">
        <f>[1]ดำเนินงาน!DK131</f>
        <v>24.35</v>
      </c>
      <c r="L11" s="20">
        <f>[1]ดำเนินงาน!DX131</f>
        <v>11.05</v>
      </c>
      <c r="M11" s="20">
        <f>[1]ดำเนินงาน!EK131</f>
        <v>21.5</v>
      </c>
      <c r="N11" s="16">
        <f t="shared" si="1"/>
        <v>323.3</v>
      </c>
    </row>
    <row r="12" spans="1:14">
      <c r="A12" s="31">
        <v>7</v>
      </c>
      <c r="B12" s="57" t="s">
        <v>65</v>
      </c>
      <c r="C12" s="20">
        <f>[1]ดำเนินงาน!K132</f>
        <v>65983.90367</v>
      </c>
      <c r="D12" s="20">
        <f>[1]ดำเนินงาน!X132</f>
        <v>6081.86888</v>
      </c>
      <c r="E12" s="20">
        <f>[1]ดำเนินงาน!AK132</f>
        <v>8900.813540000001</v>
      </c>
      <c r="F12" s="20">
        <f>[1]ดำเนินงาน!AX132</f>
        <v>5161.9625999999998</v>
      </c>
      <c r="G12" s="20">
        <f>[1]ดำเนินงาน!BK132</f>
        <v>3873.1822399999996</v>
      </c>
      <c r="H12" s="20">
        <f>[1]ดำเนินงาน!BX132</f>
        <v>2685.8033500000001</v>
      </c>
      <c r="I12" s="20">
        <f>[1]ดำเนินงาน!CK132</f>
        <v>2503.4525800000001</v>
      </c>
      <c r="J12" s="20">
        <f>[1]ดำเนินงาน!CX132</f>
        <v>1373.8363900000002</v>
      </c>
      <c r="K12" s="20">
        <f>[1]ดำเนินงาน!DK132</f>
        <v>2359.5612199999996</v>
      </c>
      <c r="L12" s="20">
        <f>[1]ดำเนินงาน!DX132</f>
        <v>3426.7655300000001</v>
      </c>
      <c r="M12" s="20">
        <f>[1]ดำเนินงาน!EK132</f>
        <v>978.84290999999996</v>
      </c>
      <c r="N12" s="16">
        <f t="shared" si="1"/>
        <v>103329.99291</v>
      </c>
    </row>
    <row r="13" spans="1:14">
      <c r="A13" s="18">
        <v>8</v>
      </c>
      <c r="B13" s="57" t="s">
        <v>66</v>
      </c>
      <c r="C13" s="20">
        <f>[1]ดำเนินงาน!K133</f>
        <v>22021.234590000004</v>
      </c>
      <c r="D13" s="20">
        <f>[1]ดำเนินงาน!X133</f>
        <v>1334.5027700000001</v>
      </c>
      <c r="E13" s="20">
        <f>[1]ดำเนินงาน!AK133</f>
        <v>2423.53692</v>
      </c>
      <c r="F13" s="20">
        <f>[1]ดำเนินงาน!AX133</f>
        <v>1638.8150000000001</v>
      </c>
      <c r="G13" s="20">
        <f>[1]ดำเนินงาน!BK133</f>
        <v>1199.7099800000001</v>
      </c>
      <c r="H13" s="20">
        <f>[1]ดำเนินงาน!BX133</f>
        <v>677.35298</v>
      </c>
      <c r="I13" s="20">
        <f>[1]ดำเนินงาน!CK133</f>
        <v>2166.7115699999999</v>
      </c>
      <c r="J13" s="20">
        <f>[1]ดำเนินงาน!CX133</f>
        <v>316.86257999999998</v>
      </c>
      <c r="K13" s="20">
        <f>[1]ดำเนินงาน!DK133</f>
        <v>617.44030000000009</v>
      </c>
      <c r="L13" s="20">
        <f>[1]ดำเนินงาน!DX133</f>
        <v>670.37639000000001</v>
      </c>
      <c r="M13" s="20">
        <f>[1]ดำเนินงาน!EK133</f>
        <v>278.02175</v>
      </c>
      <c r="N13" s="16">
        <f t="shared" si="1"/>
        <v>33344.564829999996</v>
      </c>
    </row>
    <row r="14" spans="1:14">
      <c r="A14" s="31">
        <v>9</v>
      </c>
      <c r="B14" s="57" t="s">
        <v>67</v>
      </c>
      <c r="C14" s="20">
        <f>[1]ดำเนินงาน!K134</f>
        <v>6656.4859999999999</v>
      </c>
      <c r="D14" s="20">
        <f>[1]ดำเนินงาน!X134</f>
        <v>736.67399999999998</v>
      </c>
      <c r="E14" s="20">
        <f>[1]ดำเนินงาน!AK134</f>
        <v>375.125</v>
      </c>
      <c r="F14" s="20">
        <f>[1]ดำเนินงาน!AX134</f>
        <v>211.39500000000001</v>
      </c>
      <c r="G14" s="20">
        <f>[1]ดำเนินงาน!BK134</f>
        <v>462.19900000000001</v>
      </c>
      <c r="H14" s="20">
        <f>[1]ดำเนินงาน!BX134</f>
        <v>112.372</v>
      </c>
      <c r="I14" s="20">
        <f>[1]ดำเนินงาน!CK134</f>
        <v>40.526000000000003</v>
      </c>
      <c r="J14" s="20">
        <f>[1]ดำเนินงาน!CX134</f>
        <v>101.526</v>
      </c>
      <c r="K14" s="20">
        <f>[1]ดำเนินงาน!DK134</f>
        <v>628.58199999999999</v>
      </c>
      <c r="L14" s="20">
        <f>[1]ดำเนินงาน!DX134</f>
        <v>630.62900000000002</v>
      </c>
      <c r="M14" s="20">
        <f>[1]ดำเนินงาน!EK134</f>
        <v>36.683999999999997</v>
      </c>
      <c r="N14" s="16">
        <f t="shared" si="1"/>
        <v>9992.1980000000003</v>
      </c>
    </row>
    <row r="15" spans="1:14">
      <c r="A15" s="18">
        <v>10</v>
      </c>
      <c r="B15" s="57" t="s">
        <v>68</v>
      </c>
      <c r="C15" s="20">
        <f>[1]ดำเนินงาน!K135</f>
        <v>2082.2691799999998</v>
      </c>
      <c r="D15" s="20">
        <f>[1]ดำเนินงาน!X135</f>
        <v>285.07400000000001</v>
      </c>
      <c r="E15" s="20">
        <f>[1]ดำเนินงาน!AK135</f>
        <v>685.58524999999997</v>
      </c>
      <c r="F15" s="20">
        <f>[1]ดำเนินงาน!AX135</f>
        <v>70.823999999999998</v>
      </c>
      <c r="G15" s="20">
        <f>[1]ดำเนินงาน!BK135</f>
        <v>16.027000000000001</v>
      </c>
      <c r="H15" s="20">
        <f>[1]ดำเนินงาน!BX135</f>
        <v>150.94399999999999</v>
      </c>
      <c r="I15" s="20">
        <f>[1]ดำเนินงาน!CK135</f>
        <v>75.42</v>
      </c>
      <c r="J15" s="20">
        <f>[1]ดำเนินงาน!CX135</f>
        <v>95.296000000000006</v>
      </c>
      <c r="K15" s="20">
        <f>[1]ดำเนินงาน!DK135</f>
        <v>78.331999999999994</v>
      </c>
      <c r="L15" s="20">
        <f>[1]ดำเนินงาน!DX135</f>
        <v>49.435000000000002</v>
      </c>
      <c r="M15" s="20">
        <f>[1]ดำเนินงาน!EK135</f>
        <v>187.04163</v>
      </c>
      <c r="N15" s="16">
        <f t="shared" si="1"/>
        <v>3776.2480599999999</v>
      </c>
    </row>
    <row r="16" spans="1:14">
      <c r="A16" s="31">
        <v>11</v>
      </c>
      <c r="B16" s="57" t="s">
        <v>69</v>
      </c>
      <c r="C16" s="20">
        <f>[1]ดำเนินงาน!K136</f>
        <v>0</v>
      </c>
      <c r="D16" s="20">
        <f>[1]ดำเนินงาน!X136</f>
        <v>0</v>
      </c>
      <c r="E16" s="20">
        <f>[1]ดำเนินงาน!AK136</f>
        <v>8.2142999999999997</v>
      </c>
      <c r="F16" s="20">
        <f>[1]ดำเนินงาน!AX136</f>
        <v>0</v>
      </c>
      <c r="G16" s="20">
        <f>[1]ดำเนินงาน!BK136</f>
        <v>9.5559999999999992</v>
      </c>
      <c r="H16" s="20">
        <f>[1]ดำเนินงาน!BX136</f>
        <v>0</v>
      </c>
      <c r="I16" s="20">
        <f>[1]ดำเนินงาน!CK136</f>
        <v>0</v>
      </c>
      <c r="J16" s="20">
        <f>[1]ดำเนินงาน!CX136</f>
        <v>0</v>
      </c>
      <c r="K16" s="20">
        <f>[1]ดำเนินงาน!DK136</f>
        <v>0</v>
      </c>
      <c r="L16" s="20">
        <f>[1]ดำเนินงาน!DX136</f>
        <v>0</v>
      </c>
      <c r="M16" s="20">
        <f>[1]ดำเนินงาน!EK136</f>
        <v>0</v>
      </c>
      <c r="N16" s="16">
        <f t="shared" si="1"/>
        <v>17.770299999999999</v>
      </c>
    </row>
    <row r="17" spans="1:14">
      <c r="A17" s="18">
        <v>12</v>
      </c>
      <c r="B17" s="57" t="s">
        <v>70</v>
      </c>
      <c r="C17" s="20">
        <f>[1]ดำเนินงาน!K137</f>
        <v>25368.883999999998</v>
      </c>
      <c r="D17" s="20">
        <f>[1]ดำเนินงาน!X137</f>
        <v>2326.6325999999999</v>
      </c>
      <c r="E17" s="20">
        <f>[1]ดำเนินงาน!AK137</f>
        <v>3476.0309999999999</v>
      </c>
      <c r="F17" s="20">
        <f>[1]ดำเนินงาน!AX137</f>
        <v>2593.6689999999999</v>
      </c>
      <c r="G17" s="20">
        <f>[1]ดำเนินงาน!BK137</f>
        <v>1506.5441499999999</v>
      </c>
      <c r="H17" s="20">
        <f>[1]ดำเนินงาน!BX137</f>
        <v>1061.58575</v>
      </c>
      <c r="I17" s="20">
        <f>[1]ดำเนินงาน!CK137</f>
        <v>1563.42345</v>
      </c>
      <c r="J17" s="20">
        <f>[1]ดำเนินงาน!CX137</f>
        <v>583.97460000000001</v>
      </c>
      <c r="K17" s="20">
        <f>[1]ดำเนินงาน!DK137</f>
        <v>1440.5581499999998</v>
      </c>
      <c r="L17" s="20">
        <f>[1]ดำเนินงาน!DX137</f>
        <v>1004.80035</v>
      </c>
      <c r="M17" s="20">
        <f>[1]ดำเนินงาน!EK137</f>
        <v>463.38390000000004</v>
      </c>
      <c r="N17" s="16">
        <f t="shared" si="1"/>
        <v>41389.486949999999</v>
      </c>
    </row>
    <row r="18" spans="1:14">
      <c r="A18" s="31">
        <v>13</v>
      </c>
      <c r="B18" s="58" t="s">
        <v>71</v>
      </c>
      <c r="C18" s="15">
        <f>[1]ดำเนินงาน!K138</f>
        <v>1017.1445</v>
      </c>
      <c r="D18" s="15">
        <f>[1]ดำเนินงาน!X138</f>
        <v>15.84</v>
      </c>
      <c r="E18" s="15">
        <f>[1]ดำเนินงาน!AK138</f>
        <v>22.5</v>
      </c>
      <c r="F18" s="15">
        <f>[1]ดำเนินงาน!AX138</f>
        <v>0.6</v>
      </c>
      <c r="G18" s="15">
        <f>[1]ดำเนินงาน!BK138</f>
        <v>0</v>
      </c>
      <c r="H18" s="15">
        <f>[1]ดำเนินงาน!BX138</f>
        <v>0</v>
      </c>
      <c r="I18" s="15">
        <f>[1]ดำเนินงาน!CK138</f>
        <v>0</v>
      </c>
      <c r="J18" s="15">
        <f>[1]ดำเนินงาน!CX138</f>
        <v>0</v>
      </c>
      <c r="K18" s="15">
        <f>[1]ดำเนินงาน!DK138</f>
        <v>0</v>
      </c>
      <c r="L18" s="15">
        <f>[1]ดำเนินงาน!DX138</f>
        <v>0</v>
      </c>
      <c r="M18" s="15">
        <f>[1]ดำเนินงาน!EK138</f>
        <v>0</v>
      </c>
      <c r="N18" s="16">
        <f t="shared" si="1"/>
        <v>1056.0844999999999</v>
      </c>
    </row>
    <row r="19" spans="1:14">
      <c r="A19" s="28"/>
      <c r="B19" s="59" t="s">
        <v>72</v>
      </c>
      <c r="C19" s="30">
        <f t="shared" ref="C19:N19" si="2">SUM(C10:C18)</f>
        <v>142937.80194</v>
      </c>
      <c r="D19" s="30">
        <f t="shared" si="2"/>
        <v>11743.44125</v>
      </c>
      <c r="E19" s="30">
        <f t="shared" si="2"/>
        <v>16144.140010000003</v>
      </c>
      <c r="F19" s="30">
        <f t="shared" si="2"/>
        <v>9776.5866000000005</v>
      </c>
      <c r="G19" s="30">
        <f t="shared" si="2"/>
        <v>7315.8563699999995</v>
      </c>
      <c r="H19" s="30">
        <f t="shared" si="2"/>
        <v>4791.9580800000003</v>
      </c>
      <c r="I19" s="30">
        <f t="shared" si="2"/>
        <v>6442.9886000000006</v>
      </c>
      <c r="J19" s="30">
        <f t="shared" si="2"/>
        <v>2632.41057</v>
      </c>
      <c r="K19" s="30">
        <f t="shared" si="2"/>
        <v>5192.6276699999999</v>
      </c>
      <c r="L19" s="30">
        <f t="shared" si="2"/>
        <v>5842.4222700000009</v>
      </c>
      <c r="M19" s="30">
        <f t="shared" si="2"/>
        <v>2027.2167499999998</v>
      </c>
      <c r="N19" s="30">
        <f t="shared" si="2"/>
        <v>214847.45011000001</v>
      </c>
    </row>
    <row r="20" spans="1:14">
      <c r="A20" s="31">
        <v>14</v>
      </c>
      <c r="B20" s="60" t="s">
        <v>73</v>
      </c>
      <c r="C20" s="61">
        <f>[1]ดำเนินงาน!K140</f>
        <v>147983.31466</v>
      </c>
      <c r="D20" s="61">
        <f>[1]ดำเนินงาน!X140</f>
        <v>26517.996299999995</v>
      </c>
      <c r="E20" s="61">
        <f>[1]ดำเนินงาน!AK140</f>
        <v>21053.294559999998</v>
      </c>
      <c r="F20" s="61">
        <f>[1]ดำเนินงาน!AX140</f>
        <v>24613.084139999999</v>
      </c>
      <c r="G20" s="61">
        <f>[1]ดำเนินงาน!BK140</f>
        <v>18620.98</v>
      </c>
      <c r="H20" s="61">
        <f>[1]ดำเนินงาน!BX140</f>
        <v>14147.466980000001</v>
      </c>
      <c r="I20" s="61">
        <f>[1]ดำเนินงาน!CK140</f>
        <v>12964.380160000001</v>
      </c>
      <c r="J20" s="61">
        <f>[1]ดำเนินงาน!CX140</f>
        <v>8779.0922499999997</v>
      </c>
      <c r="K20" s="61">
        <f>[1]ดำเนินงาน!DK140</f>
        <v>8530.2229000000007</v>
      </c>
      <c r="L20" s="61">
        <f>[1]ดำเนินงาน!DX140</f>
        <v>11203.453140000001</v>
      </c>
      <c r="M20" s="61">
        <f>[1]ดำเนินงาน!EK140</f>
        <v>11810.919830000001</v>
      </c>
      <c r="N20" s="16">
        <f>SUM(C20:M20)</f>
        <v>306224.20491999999</v>
      </c>
    </row>
    <row r="21" spans="1:14">
      <c r="A21" s="33">
        <v>15</v>
      </c>
      <c r="B21" s="58" t="s">
        <v>74</v>
      </c>
      <c r="C21" s="15">
        <f>[1]ดำเนินงาน!K141</f>
        <v>6698.0074999999997</v>
      </c>
      <c r="D21" s="15">
        <f>[1]ดำเนินงาน!X141</f>
        <v>874.51700000000005</v>
      </c>
      <c r="E21" s="15">
        <f>[1]ดำเนินงาน!AK141</f>
        <v>2122.7179999999998</v>
      </c>
      <c r="F21" s="15">
        <f>[1]ดำเนินงาน!AX141</f>
        <v>0</v>
      </c>
      <c r="G21" s="15">
        <f>[1]ดำเนินงาน!BK141</f>
        <v>371.84</v>
      </c>
      <c r="H21" s="15">
        <f>[1]ดำเนินงาน!BX141</f>
        <v>904.12800000000004</v>
      </c>
      <c r="I21" s="15">
        <f>[1]ดำเนินงาน!CK141</f>
        <v>1146.1880000000001</v>
      </c>
      <c r="J21" s="15">
        <f>[1]ดำเนินงาน!CX141</f>
        <v>2125.4292</v>
      </c>
      <c r="K21" s="15">
        <f>[1]ดำเนินงาน!DK141</f>
        <v>347.23200000000003</v>
      </c>
      <c r="L21" s="15">
        <f>[1]ดำเนินงาน!DX141</f>
        <v>503.85199999999998</v>
      </c>
      <c r="M21" s="15">
        <f>[1]ดำเนินงาน!EK141</f>
        <v>493.19</v>
      </c>
      <c r="N21" s="16">
        <f>SUM(C21:M21)</f>
        <v>15587.101700000003</v>
      </c>
    </row>
    <row r="22" spans="1:14">
      <c r="A22" s="28"/>
      <c r="B22" s="59" t="s">
        <v>75</v>
      </c>
      <c r="C22" s="30">
        <f t="shared" ref="C22:N22" si="3">C20+C21</f>
        <v>154681.32216000001</v>
      </c>
      <c r="D22" s="30">
        <f t="shared" si="3"/>
        <v>27392.513299999995</v>
      </c>
      <c r="E22" s="30">
        <f t="shared" si="3"/>
        <v>23176.012559999999</v>
      </c>
      <c r="F22" s="30">
        <f t="shared" si="3"/>
        <v>24613.084139999999</v>
      </c>
      <c r="G22" s="30">
        <f t="shared" si="3"/>
        <v>18992.82</v>
      </c>
      <c r="H22" s="30">
        <f t="shared" si="3"/>
        <v>15051.594980000002</v>
      </c>
      <c r="I22" s="30">
        <f t="shared" si="3"/>
        <v>14110.568160000001</v>
      </c>
      <c r="J22" s="30">
        <f t="shared" si="3"/>
        <v>10904.52145</v>
      </c>
      <c r="K22" s="30">
        <f t="shared" si="3"/>
        <v>8877.4549000000006</v>
      </c>
      <c r="L22" s="30">
        <f t="shared" si="3"/>
        <v>11707.305140000002</v>
      </c>
      <c r="M22" s="30">
        <f t="shared" si="3"/>
        <v>12304.109830000001</v>
      </c>
      <c r="N22" s="30">
        <f t="shared" si="3"/>
        <v>321811.30661999999</v>
      </c>
    </row>
    <row r="23" spans="1:14">
      <c r="A23" s="13">
        <v>16</v>
      </c>
      <c r="B23" s="62" t="s">
        <v>76</v>
      </c>
      <c r="C23" s="15">
        <f>[1]ดำเนินงาน!K144</f>
        <v>38282.362450000001</v>
      </c>
      <c r="D23" s="15">
        <f>[1]ดำเนินงาน!X144</f>
        <v>2262.64239</v>
      </c>
      <c r="E23" s="15">
        <f>[1]ดำเนินงาน!AK144</f>
        <v>1837.5127999999997</v>
      </c>
      <c r="F23" s="15">
        <f>[1]ดำเนินงาน!AX144</f>
        <v>2270.42677</v>
      </c>
      <c r="G23" s="15">
        <f>[1]ดำเนินงาน!BK144</f>
        <v>2019.5472299999999</v>
      </c>
      <c r="H23" s="15">
        <f>[1]ดำเนินงาน!BX144</f>
        <v>1142.11976</v>
      </c>
      <c r="I23" s="15">
        <f>[1]ดำเนินงาน!CK144</f>
        <v>1046.4507900000001</v>
      </c>
      <c r="J23" s="15">
        <f>[1]ดำเนินงาน!CX144</f>
        <v>832.08812</v>
      </c>
      <c r="K23" s="15">
        <f>[1]ดำเนินงาน!DK144</f>
        <v>1341.36067</v>
      </c>
      <c r="L23" s="15">
        <f>[1]ดำเนินงาน!DX144</f>
        <v>1637.4432899999999</v>
      </c>
      <c r="M23" s="15">
        <f>[1]ดำเนินงาน!EK144</f>
        <v>853.1598399999998</v>
      </c>
      <c r="N23" s="16">
        <f>SUM(C23:M23)</f>
        <v>53525.114110000002</v>
      </c>
    </row>
    <row r="24" spans="1:14" ht="22.5">
      <c r="A24" s="43"/>
      <c r="B24" s="63" t="s">
        <v>77</v>
      </c>
      <c r="C24" s="45">
        <f t="shared" ref="C24:M24" si="4">C9+C19+C22+C23</f>
        <v>554128.53058999998</v>
      </c>
      <c r="D24" s="45">
        <f t="shared" si="4"/>
        <v>90235.047109999985</v>
      </c>
      <c r="E24" s="45">
        <f t="shared" si="4"/>
        <v>71790.389500000005</v>
      </c>
      <c r="F24" s="45">
        <f t="shared" si="4"/>
        <v>80287.386030000009</v>
      </c>
      <c r="G24" s="45">
        <f t="shared" si="4"/>
        <v>67614.86632999999</v>
      </c>
      <c r="H24" s="45">
        <f t="shared" si="4"/>
        <v>41077.957640000008</v>
      </c>
      <c r="I24" s="45">
        <f t="shared" si="4"/>
        <v>37758.296150000009</v>
      </c>
      <c r="J24" s="45">
        <f t="shared" si="4"/>
        <v>31613.529870000002</v>
      </c>
      <c r="K24" s="45">
        <f t="shared" si="4"/>
        <v>34175.092830000001</v>
      </c>
      <c r="L24" s="45">
        <f t="shared" si="4"/>
        <v>39652.330650000011</v>
      </c>
      <c r="M24" s="45">
        <f t="shared" si="4"/>
        <v>24764.657019999999</v>
      </c>
      <c r="N24" s="45">
        <f>N9+N19+N22+N23</f>
        <v>1073098.08372</v>
      </c>
    </row>
    <row r="25" spans="1:14">
      <c r="A25" s="197" t="s">
        <v>78</v>
      </c>
      <c r="B25" s="198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38"/>
    </row>
    <row r="26" spans="1:14">
      <c r="A26" s="31">
        <v>1</v>
      </c>
      <c r="B26" s="60" t="s">
        <v>79</v>
      </c>
      <c r="C26" s="15">
        <f>[1]ดำเนินงาน!K149</f>
        <v>100278.82497</v>
      </c>
      <c r="D26" s="15">
        <f>[1]ดำเนินงาน!X149</f>
        <v>18140.599910000001</v>
      </c>
      <c r="E26" s="15">
        <f>[1]ดำเนินงาน!AK149</f>
        <v>14301.841699999999</v>
      </c>
      <c r="F26" s="15">
        <f>[1]ดำเนินงาน!AX149</f>
        <v>11356.02246</v>
      </c>
      <c r="G26" s="15">
        <f>[1]ดำเนินงาน!BK149</f>
        <v>10208.14738</v>
      </c>
      <c r="H26" s="15">
        <f>[1]ดำเนินงาน!BX149</f>
        <v>7259.7723900000001</v>
      </c>
      <c r="I26" s="15">
        <f>[1]ดำเนินงาน!CK149</f>
        <v>6434.9033799999997</v>
      </c>
      <c r="J26" s="15">
        <f>[1]ดำเนินงาน!CX149</f>
        <v>3759.7830299999996</v>
      </c>
      <c r="K26" s="15">
        <f>[1]ดำเนินงาน!DK149</f>
        <v>6220.4166500000001</v>
      </c>
      <c r="L26" s="15">
        <f>[1]ดำเนินงาน!DX149</f>
        <v>5586.1872499999999</v>
      </c>
      <c r="M26" s="15">
        <f>[1]ดำเนินงาน!EK149</f>
        <v>2413.0540899999996</v>
      </c>
      <c r="N26" s="16">
        <f t="shared" ref="N26:N34" si="5">SUM(C26:M26)</f>
        <v>185959.55320999998</v>
      </c>
    </row>
    <row r="27" spans="1:14">
      <c r="A27" s="18">
        <v>2</v>
      </c>
      <c r="B27" s="57" t="s">
        <v>80</v>
      </c>
      <c r="C27" s="20">
        <f>[1]ดำเนินงาน!K150</f>
        <v>78842.542440000005</v>
      </c>
      <c r="D27" s="20">
        <f>[1]ดำเนินงาน!X150</f>
        <v>9740.7081999999991</v>
      </c>
      <c r="E27" s="20">
        <f>[1]ดำเนินงาน!AK150</f>
        <v>9186.7180900000003</v>
      </c>
      <c r="F27" s="20">
        <f>[1]ดำเนินงาน!AX150</f>
        <v>13891.123730000001</v>
      </c>
      <c r="G27" s="20">
        <f>[1]ดำเนินงาน!BK150</f>
        <v>9240.2997400000004</v>
      </c>
      <c r="H27" s="20">
        <f>[1]ดำเนินงาน!BX150</f>
        <v>5702.08338</v>
      </c>
      <c r="I27" s="20">
        <f>[1]ดำเนินงาน!CK150</f>
        <v>4580.0509900000006</v>
      </c>
      <c r="J27" s="20">
        <f>[1]ดำเนินงาน!CX150</f>
        <v>4162.3514299999997</v>
      </c>
      <c r="K27" s="20">
        <f>[1]ดำเนินงาน!DK150</f>
        <v>4643.0455999999995</v>
      </c>
      <c r="L27" s="20">
        <f>[1]ดำเนินงาน!DX150</f>
        <v>6264.7989299999999</v>
      </c>
      <c r="M27" s="20">
        <f>[1]ดำเนินงาน!EK150</f>
        <v>2436.4532899999999</v>
      </c>
      <c r="N27" s="16">
        <f t="shared" si="5"/>
        <v>148690.17582</v>
      </c>
    </row>
    <row r="28" spans="1:14">
      <c r="A28" s="18">
        <v>3</v>
      </c>
      <c r="B28" s="57" t="s">
        <v>81</v>
      </c>
      <c r="C28" s="20">
        <f>[1]ดำเนินงาน!K151</f>
        <v>131077.99084000001</v>
      </c>
      <c r="D28" s="20">
        <f>[1]ดำเนินงาน!X151</f>
        <v>22814.573980000001</v>
      </c>
      <c r="E28" s="20">
        <f>[1]ดำเนินงาน!AK151</f>
        <v>19252.469560000001</v>
      </c>
      <c r="F28" s="20">
        <f>[1]ดำเนินงาน!AX151</f>
        <v>22092.663230000002</v>
      </c>
      <c r="G28" s="20">
        <f>[1]ดำเนินงาน!BK151</f>
        <v>16150.941640000001</v>
      </c>
      <c r="H28" s="20">
        <f>[1]ดำเนินงาน!BX151</f>
        <v>11805.80198</v>
      </c>
      <c r="I28" s="20">
        <f>[1]ดำเนินงาน!CK151</f>
        <v>10244.583710000001</v>
      </c>
      <c r="J28" s="20">
        <f>[1]ดำเนินงาน!CX151</f>
        <v>7232.8857699999999</v>
      </c>
      <c r="K28" s="20">
        <f>[1]ดำเนินงาน!DK151</f>
        <v>7488.4029</v>
      </c>
      <c r="L28" s="20">
        <f>[1]ดำเนินงาน!DX151</f>
        <v>9686.9541399999998</v>
      </c>
      <c r="M28" s="20">
        <f>[1]ดำเนินงาน!EK151</f>
        <v>9961.4792600000001</v>
      </c>
      <c r="N28" s="16">
        <f t="shared" si="5"/>
        <v>267808.74700999999</v>
      </c>
    </row>
    <row r="29" spans="1:14">
      <c r="A29" s="18">
        <v>4</v>
      </c>
      <c r="B29" s="57" t="s">
        <v>82</v>
      </c>
      <c r="C29" s="20">
        <f>[1]ดำเนินงาน!K152</f>
        <v>34881.204079999996</v>
      </c>
      <c r="D29" s="20">
        <f>[1]ดำเนินงาน!X152</f>
        <v>5614.8888399999996</v>
      </c>
      <c r="E29" s="20">
        <f>[1]ดำเนินงาน!AK152</f>
        <v>7672.4130500000001</v>
      </c>
      <c r="F29" s="20">
        <f>[1]ดำเนินงาน!AX152</f>
        <v>3922.50144</v>
      </c>
      <c r="G29" s="20">
        <f>[1]ดำเนินงาน!BK152</f>
        <v>4741.6721200000002</v>
      </c>
      <c r="H29" s="20">
        <f>[1]ดำเนินงาน!BX152</f>
        <v>2453.7860000000001</v>
      </c>
      <c r="I29" s="20">
        <f>[1]ดำเนินงาน!CK152</f>
        <v>2936.0914600000001</v>
      </c>
      <c r="J29" s="20">
        <f>[1]ดำเนินงาน!CX152</f>
        <v>2646.1537499999999</v>
      </c>
      <c r="K29" s="20">
        <f>[1]ดำเนินงาน!DK152</f>
        <v>3096.826</v>
      </c>
      <c r="L29" s="20">
        <f>[1]ดำเนินงาน!DX152</f>
        <v>3079.3445000000002</v>
      </c>
      <c r="M29" s="20">
        <f>[1]ดำเนินงาน!EK152</f>
        <v>1198.2429999999999</v>
      </c>
      <c r="N29" s="16">
        <f t="shared" si="5"/>
        <v>72243.124240000005</v>
      </c>
    </row>
    <row r="30" spans="1:14">
      <c r="A30" s="18">
        <v>5</v>
      </c>
      <c r="B30" s="57" t="s">
        <v>83</v>
      </c>
      <c r="C30" s="20">
        <f>[1]ดำเนินงาน!K153</f>
        <v>84547.82475</v>
      </c>
      <c r="D30" s="20">
        <f>[1]ดำเนินงาน!X153</f>
        <v>14355.443499999999</v>
      </c>
      <c r="E30" s="20">
        <f>[1]ดำเนินงาน!AK153</f>
        <v>11824.756370000001</v>
      </c>
      <c r="F30" s="20">
        <f>[1]ดำเนินงาน!AX153</f>
        <v>9082.5300000000007</v>
      </c>
      <c r="G30" s="20">
        <f>[1]ดำเนินงาน!BK153</f>
        <v>7915.3924999999999</v>
      </c>
      <c r="H30" s="20">
        <f>[1]ดำเนินงาน!BX153</f>
        <v>4355.808</v>
      </c>
      <c r="I30" s="20">
        <f>[1]ดำเนินงาน!CK153</f>
        <v>4720.5200000000004</v>
      </c>
      <c r="J30" s="20">
        <f>[1]ดำเนินงาน!CX153</f>
        <v>5105.2650000000003</v>
      </c>
      <c r="K30" s="20">
        <f>[1]ดำเนินงาน!DK153</f>
        <v>5811.61</v>
      </c>
      <c r="L30" s="20">
        <f>[1]ดำเนินงาน!DX153</f>
        <v>4158.6049999999996</v>
      </c>
      <c r="M30" s="20">
        <f>[1]ดำเนินงาน!EK153</f>
        <v>1950.66</v>
      </c>
      <c r="N30" s="16">
        <f t="shared" si="5"/>
        <v>153828.41511999999</v>
      </c>
    </row>
    <row r="31" spans="1:14">
      <c r="A31" s="18">
        <v>6</v>
      </c>
      <c r="B31" s="57" t="s">
        <v>84</v>
      </c>
      <c r="C31" s="20">
        <f>[1]ดำเนินงาน!K154</f>
        <v>11212.82264</v>
      </c>
      <c r="D31" s="20">
        <f>[1]ดำเนินงาน!X154</f>
        <v>152.13573</v>
      </c>
      <c r="E31" s="20">
        <f>[1]ดำเนินงาน!AK154</f>
        <v>186.98410999999999</v>
      </c>
      <c r="F31" s="20">
        <f>[1]ดำเนินงาน!AX154</f>
        <v>482.52211999999997</v>
      </c>
      <c r="G31" s="20">
        <f>[1]ดำเนินงาน!BK154</f>
        <v>821.91651999999999</v>
      </c>
      <c r="H31" s="20">
        <f>[1]ดำเนินงาน!BX154</f>
        <v>508.92435999999998</v>
      </c>
      <c r="I31" s="20">
        <f>[1]ดำเนินงาน!CK154</f>
        <v>189.43241</v>
      </c>
      <c r="J31" s="20">
        <f>[1]ดำเนินงาน!CX154</f>
        <v>469.31051000000002</v>
      </c>
      <c r="K31" s="20">
        <f>[1]ดำเนินงาน!DK154</f>
        <v>505.85278999999997</v>
      </c>
      <c r="L31" s="20">
        <f>[1]ดำเนินงาน!DX154</f>
        <v>89.766580000000005</v>
      </c>
      <c r="M31" s="20">
        <f>[1]ดำเนินงาน!EK154</f>
        <v>27.1</v>
      </c>
      <c r="N31" s="16">
        <f t="shared" si="5"/>
        <v>14646.767769999999</v>
      </c>
    </row>
    <row r="32" spans="1:14">
      <c r="A32" s="18">
        <v>7</v>
      </c>
      <c r="B32" s="57" t="s">
        <v>85</v>
      </c>
      <c r="C32" s="20">
        <f>[1]ดำเนินงาน!K155</f>
        <v>9068.7684199999985</v>
      </c>
      <c r="D32" s="20">
        <f>[1]ดำเนินงาน!X155</f>
        <v>2502.2508599999996</v>
      </c>
      <c r="E32" s="20">
        <f>[1]ดำเนินงาน!AK155</f>
        <v>1916.9631499999998</v>
      </c>
      <c r="F32" s="20">
        <f>[1]ดำเนินงาน!AX155</f>
        <v>2628.9858199999999</v>
      </c>
      <c r="G32" s="20">
        <f>[1]ดำเนินงาน!BK155</f>
        <v>1943.75686</v>
      </c>
      <c r="H32" s="20">
        <f>[1]ดำเนินงาน!BX155</f>
        <v>1499.23325</v>
      </c>
      <c r="I32" s="20">
        <f>[1]ดำเนินงาน!CK155</f>
        <v>1179.43463</v>
      </c>
      <c r="J32" s="20">
        <f>[1]ดำเนินงาน!CX155</f>
        <v>761.70536000000004</v>
      </c>
      <c r="K32" s="20">
        <f>[1]ดำเนินงาน!DK155</f>
        <v>989.91728999999987</v>
      </c>
      <c r="L32" s="20">
        <f>[1]ดำเนินงาน!DX155</f>
        <v>897.88153</v>
      </c>
      <c r="M32" s="20">
        <f>[1]ดำเนินงาน!EK155</f>
        <v>750.17669999999998</v>
      </c>
      <c r="N32" s="16">
        <f t="shared" si="5"/>
        <v>24139.07387</v>
      </c>
    </row>
    <row r="33" spans="1:14">
      <c r="A33" s="18">
        <v>8</v>
      </c>
      <c r="B33" s="57" t="s">
        <v>86</v>
      </c>
      <c r="C33" s="20">
        <f>[1]ดำเนินงาน!K156</f>
        <v>14245.951999999999</v>
      </c>
      <c r="D33" s="20">
        <f>[1]ดำเนินงาน!X156</f>
        <v>1707.16425</v>
      </c>
      <c r="E33" s="20">
        <f>[1]ดำเนินงาน!AK156</f>
        <v>2583.97775</v>
      </c>
      <c r="F33" s="20">
        <f>[1]ดำเนินงาน!AX156</f>
        <v>2161.05431</v>
      </c>
      <c r="G33" s="20">
        <f>[1]ดำเนินงาน!BK156</f>
        <v>1724.8235</v>
      </c>
      <c r="H33" s="20">
        <f>[1]ดำเนินงาน!BX156</f>
        <v>1382.95325</v>
      </c>
      <c r="I33" s="20">
        <f>[1]ดำเนินงาน!CK156</f>
        <v>738.40099999999995</v>
      </c>
      <c r="J33" s="20">
        <f>[1]ดำเนินงาน!CX156</f>
        <v>1025.251</v>
      </c>
      <c r="K33" s="20">
        <f>[1]ดำเนินงาน!DK156</f>
        <v>604.79650000000004</v>
      </c>
      <c r="L33" s="20">
        <f>[1]ดำเนินงาน!DX156</f>
        <v>722.39874999999995</v>
      </c>
      <c r="M33" s="20">
        <f>[1]ดำเนินงาน!EK156</f>
        <v>613.26175000000001</v>
      </c>
      <c r="N33" s="16">
        <f t="shared" si="5"/>
        <v>27510.034059999998</v>
      </c>
    </row>
    <row r="34" spans="1:14">
      <c r="A34" s="18">
        <v>9</v>
      </c>
      <c r="B34" s="57" t="s">
        <v>87</v>
      </c>
      <c r="C34" s="15">
        <f>[1]ดำเนินงาน!K157</f>
        <v>5966.0295999999998</v>
      </c>
      <c r="D34" s="15">
        <f>[1]ดำเนินงาน!X157</f>
        <v>903.65</v>
      </c>
      <c r="E34" s="15">
        <f>[1]ดำเนินงาน!AK157</f>
        <v>479.93200000000002</v>
      </c>
      <c r="F34" s="15">
        <f>[1]ดำเนินงาน!AX157</f>
        <v>1127.0188000000001</v>
      </c>
      <c r="G34" s="15">
        <f>[1]ดำเนินงาน!BK157</f>
        <v>211.92160000000001</v>
      </c>
      <c r="H34" s="15">
        <f>[1]ดำเนินงาน!BX157</f>
        <v>352.8109</v>
      </c>
      <c r="I34" s="15">
        <f>[1]ดำเนินงาน!CK157</f>
        <v>114.5856</v>
      </c>
      <c r="J34" s="15">
        <f>[1]ดำเนินงาน!CX157</f>
        <v>88.380399999999995</v>
      </c>
      <c r="K34" s="15">
        <f>[1]ดำเนินงาน!DK157</f>
        <v>81.207399999999993</v>
      </c>
      <c r="L34" s="15">
        <f>[1]ดำเนินงาน!DX157</f>
        <v>109.81830000000001</v>
      </c>
      <c r="M34" s="15">
        <f>[1]ดำเนินงาน!EK157</f>
        <v>54.086599999999997</v>
      </c>
      <c r="N34" s="16">
        <f t="shared" si="5"/>
        <v>9489.4412000000011</v>
      </c>
    </row>
    <row r="35" spans="1:14">
      <c r="A35" s="28"/>
      <c r="B35" s="59" t="s">
        <v>88</v>
      </c>
      <c r="C35" s="30">
        <f t="shared" ref="C35:M35" si="6">SUM(C26:C34)</f>
        <v>470121.95974000002</v>
      </c>
      <c r="D35" s="30">
        <f t="shared" si="6"/>
        <v>75931.415269999983</v>
      </c>
      <c r="E35" s="30">
        <f t="shared" si="6"/>
        <v>67406.05578000001</v>
      </c>
      <c r="F35" s="30">
        <f t="shared" si="6"/>
        <v>66744.421910000019</v>
      </c>
      <c r="G35" s="30">
        <f t="shared" si="6"/>
        <v>52958.871860000007</v>
      </c>
      <c r="H35" s="30">
        <f t="shared" si="6"/>
        <v>35321.173509999993</v>
      </c>
      <c r="I35" s="30">
        <f t="shared" si="6"/>
        <v>31138.00318</v>
      </c>
      <c r="J35" s="30">
        <f t="shared" si="6"/>
        <v>25251.086249999997</v>
      </c>
      <c r="K35" s="30">
        <f t="shared" si="6"/>
        <v>29442.075130000005</v>
      </c>
      <c r="L35" s="30">
        <f t="shared" si="6"/>
        <v>30595.754979999998</v>
      </c>
      <c r="M35" s="30">
        <f t="shared" si="6"/>
        <v>19404.51469</v>
      </c>
      <c r="N35" s="30">
        <f>SUM(N26:N34)</f>
        <v>904315.33230000001</v>
      </c>
    </row>
    <row r="36" spans="1:14">
      <c r="A36" s="31">
        <v>10</v>
      </c>
      <c r="B36" s="60" t="s">
        <v>89</v>
      </c>
      <c r="C36" s="15">
        <f>[1]ดำเนินงาน!K159</f>
        <v>17256.989430000001</v>
      </c>
      <c r="D36" s="15">
        <f>[1]ดำเนินงาน!X159</f>
        <v>2237.4781199999998</v>
      </c>
      <c r="E36" s="15">
        <f>[1]ดำเนินงาน!AK159</f>
        <v>539.78</v>
      </c>
      <c r="F36" s="15">
        <f>[1]ดำเนินงาน!AX159</f>
        <v>1078.02091</v>
      </c>
      <c r="G36" s="15">
        <f>[1]ดำเนินงาน!BK159</f>
        <v>1479.4883600000001</v>
      </c>
      <c r="H36" s="15">
        <f>[1]ดำเนินงาน!BX159</f>
        <v>1457.577</v>
      </c>
      <c r="I36" s="15">
        <f>[1]ดำเนินงาน!CK159</f>
        <v>2033.4749999999999</v>
      </c>
      <c r="J36" s="15">
        <f>[1]ดำเนินงาน!CX159</f>
        <v>999.21647999999993</v>
      </c>
      <c r="K36" s="15">
        <f>[1]ดำเนินงาน!DK159</f>
        <v>466.07</v>
      </c>
      <c r="L36" s="15">
        <f>[1]ดำเนินงาน!DX159</f>
        <v>974.03</v>
      </c>
      <c r="M36" s="15">
        <f>[1]ดำเนินงาน!EK159</f>
        <v>1476.3905699999998</v>
      </c>
      <c r="N36" s="16">
        <f t="shared" ref="N36:N44" si="7">SUM(C36:M36)</f>
        <v>29998.515869999996</v>
      </c>
    </row>
    <row r="37" spans="1:14">
      <c r="A37" s="18">
        <v>11</v>
      </c>
      <c r="B37" s="57" t="s">
        <v>90</v>
      </c>
      <c r="C37" s="20">
        <f>[1]ดำเนินงาน!K160</f>
        <v>5965.8895899999998</v>
      </c>
      <c r="D37" s="20">
        <f>[1]ดำเนินงาน!X160</f>
        <v>2353.1482700000001</v>
      </c>
      <c r="E37" s="20">
        <f>[1]ดำเนินงาน!AK160</f>
        <v>1718.316</v>
      </c>
      <c r="F37" s="20">
        <f>[1]ดำเนินงาน!AX160</f>
        <v>2781.4635600000001</v>
      </c>
      <c r="G37" s="20">
        <f>[1]ดำเนินงาน!BK160</f>
        <v>1457.99488</v>
      </c>
      <c r="H37" s="20">
        <f>[1]ดำเนินงาน!BX160</f>
        <v>2153.029</v>
      </c>
      <c r="I37" s="20">
        <f>[1]ดำเนินงาน!CK160</f>
        <v>1256.1498200000001</v>
      </c>
      <c r="J37" s="20">
        <f>[1]ดำเนินงาน!CX160</f>
        <v>691.17624000000001</v>
      </c>
      <c r="K37" s="20">
        <f>[1]ดำเนินงาน!DK160</f>
        <v>1409.7829999999999</v>
      </c>
      <c r="L37" s="20">
        <f>[1]ดำเนินงาน!DX160</f>
        <v>1199.739</v>
      </c>
      <c r="M37" s="20">
        <f>[1]ดำเนินงาน!EK160</f>
        <v>1601.5419999999999</v>
      </c>
      <c r="N37" s="16">
        <f t="shared" si="7"/>
        <v>22588.231360000002</v>
      </c>
    </row>
    <row r="38" spans="1:14">
      <c r="A38" s="31">
        <v>12</v>
      </c>
      <c r="B38" s="57" t="s">
        <v>91</v>
      </c>
      <c r="C38" s="20">
        <f>[1]ดำเนินงาน!K161</f>
        <v>5015.9629999999997</v>
      </c>
      <c r="D38" s="20">
        <f>[1]ดำเนินงาน!X161</f>
        <v>553.95000000000005</v>
      </c>
      <c r="E38" s="20">
        <f>[1]ดำเนินงาน!AK161</f>
        <v>445.59300000000002</v>
      </c>
      <c r="F38" s="20">
        <f>[1]ดำเนินงาน!AX161</f>
        <v>654.03300000000002</v>
      </c>
      <c r="G38" s="20">
        <f>[1]ดำเนินงาน!BK161</f>
        <v>164.46</v>
      </c>
      <c r="H38" s="20">
        <f>[1]ดำเนินงาน!BX161</f>
        <v>576.78</v>
      </c>
      <c r="I38" s="20">
        <f>[1]ดำเนินงาน!CK161</f>
        <v>277.05</v>
      </c>
      <c r="J38" s="20">
        <f>[1]ดำเนินงาน!CX161</f>
        <v>41.58</v>
      </c>
      <c r="K38" s="20">
        <f>[1]ดำเนินงาน!DK161</f>
        <v>0</v>
      </c>
      <c r="L38" s="20">
        <f>[1]ดำเนินงาน!DX161</f>
        <v>232.56</v>
      </c>
      <c r="M38" s="20">
        <f>[1]ดำเนินงาน!EK161</f>
        <v>218.03</v>
      </c>
      <c r="N38" s="16">
        <f t="shared" si="7"/>
        <v>8179.9989999999998</v>
      </c>
    </row>
    <row r="39" spans="1:14">
      <c r="A39" s="18">
        <v>13</v>
      </c>
      <c r="B39" s="57" t="s">
        <v>92</v>
      </c>
      <c r="C39" s="20">
        <f>[1]ดำเนินงาน!K162</f>
        <v>25514.85554</v>
      </c>
      <c r="D39" s="20">
        <f>[1]ดำเนินงาน!X162</f>
        <v>2391.9167499999994</v>
      </c>
      <c r="E39" s="20">
        <f>[1]ดำเนินงาน!AK162</f>
        <v>3040.1428899999996</v>
      </c>
      <c r="F39" s="20">
        <f>[1]ดำเนินงาน!AX162</f>
        <v>5126.9104499999994</v>
      </c>
      <c r="G39" s="20">
        <f>[1]ดำเนินงาน!BK162</f>
        <v>3129.7937099999995</v>
      </c>
      <c r="H39" s="20">
        <f>[1]ดำเนินงาน!BX162</f>
        <v>1812.1572699999999</v>
      </c>
      <c r="I39" s="20">
        <f>[1]ดำเนินงาน!CK162</f>
        <v>1272.7184300000001</v>
      </c>
      <c r="J39" s="20">
        <f>[1]ดำเนินงาน!CX162</f>
        <v>1941.24011</v>
      </c>
      <c r="K39" s="20">
        <f>[1]ดำเนินงาน!DK162</f>
        <v>2409.5540000000001</v>
      </c>
      <c r="L39" s="20">
        <f>[1]ดำเนินงาน!DX162</f>
        <v>1055.7760899999998</v>
      </c>
      <c r="M39" s="20">
        <f>[1]ดำเนินงาน!EK162</f>
        <v>1131.69102</v>
      </c>
      <c r="N39" s="16">
        <f t="shared" si="7"/>
        <v>48826.756259999995</v>
      </c>
    </row>
    <row r="40" spans="1:14">
      <c r="A40" s="31">
        <v>14</v>
      </c>
      <c r="B40" s="57" t="s">
        <v>93</v>
      </c>
      <c r="C40" s="20">
        <f>[1]ดำเนินงาน!K163</f>
        <v>23046.986270000001</v>
      </c>
      <c r="D40" s="20">
        <f>[1]ดำเนินงาน!X163</f>
        <v>10195.325000000001</v>
      </c>
      <c r="E40" s="20">
        <f>[1]ดำเนินงาน!AK163</f>
        <v>4481.3245700000007</v>
      </c>
      <c r="F40" s="20">
        <f>[1]ดำเนินงาน!AX163</f>
        <v>3667.3446100000006</v>
      </c>
      <c r="G40" s="20">
        <f>[1]ดำเนินงาน!BK163</f>
        <v>5097.8836899999997</v>
      </c>
      <c r="H40" s="20">
        <f>[1]ดำเนินงาน!BX163</f>
        <v>3122.8732099999997</v>
      </c>
      <c r="I40" s="20">
        <f>[1]ดำเนินงาน!CK163</f>
        <v>1905.3295999999998</v>
      </c>
      <c r="J40" s="20">
        <f>[1]ดำเนินงาน!CX163</f>
        <v>1622.2690600000001</v>
      </c>
      <c r="K40" s="20">
        <f>[1]ดำเนินงาน!DK163</f>
        <v>2232.1457300000002</v>
      </c>
      <c r="L40" s="20">
        <f>[1]ดำเนินงาน!DX163</f>
        <v>1786.77874</v>
      </c>
      <c r="M40" s="20">
        <f>[1]ดำเนินงาน!EK163</f>
        <v>411.98702000000003</v>
      </c>
      <c r="N40" s="16">
        <f t="shared" si="7"/>
        <v>57570.247500000005</v>
      </c>
    </row>
    <row r="41" spans="1:14">
      <c r="A41" s="18">
        <v>15</v>
      </c>
      <c r="B41" s="57" t="s">
        <v>94</v>
      </c>
      <c r="C41" s="20">
        <f>[1]ดำเนินงาน!K164</f>
        <v>67.686000000000007</v>
      </c>
      <c r="D41" s="20">
        <f>[1]ดำเนินงาน!X164</f>
        <v>108.28328</v>
      </c>
      <c r="E41" s="20">
        <f>[1]ดำเนินงาน!AK164</f>
        <v>508.24</v>
      </c>
      <c r="F41" s="20">
        <f>[1]ดำเนินงาน!AX164</f>
        <v>428.3313</v>
      </c>
      <c r="G41" s="20">
        <f>[1]ดำเนินงาน!BK164</f>
        <v>717.52800000000002</v>
      </c>
      <c r="H41" s="20">
        <f>[1]ดำเนินงาน!BX164</f>
        <v>430.48480000000001</v>
      </c>
      <c r="I41" s="20">
        <f>[1]ดำเนินงาน!CK164</f>
        <v>199.12609</v>
      </c>
      <c r="J41" s="20">
        <f>[1]ดำเนินงาน!CX164</f>
        <v>116.29855000000001</v>
      </c>
      <c r="K41" s="20">
        <f>[1]ดำเนินงาน!DK164</f>
        <v>271.84500000000003</v>
      </c>
      <c r="L41" s="20">
        <f>[1]ดำเนินงาน!DX164</f>
        <v>304.33199999999999</v>
      </c>
      <c r="M41" s="20">
        <f>[1]ดำเนินงาน!EK164</f>
        <v>91.732799999999997</v>
      </c>
      <c r="N41" s="16">
        <f t="shared" si="7"/>
        <v>3243.8878200000008</v>
      </c>
    </row>
    <row r="42" spans="1:14">
      <c r="A42" s="31">
        <v>16</v>
      </c>
      <c r="B42" s="57" t="s">
        <v>95</v>
      </c>
      <c r="C42" s="20">
        <f>[1]ดำเนินงาน!K165</f>
        <v>758.60500000000002</v>
      </c>
      <c r="D42" s="20">
        <f>[1]ดำเนินงาน!X165</f>
        <v>338.36682000000002</v>
      </c>
      <c r="E42" s="20">
        <f>[1]ดำเนินงาน!AK165</f>
        <v>594.59799999999996</v>
      </c>
      <c r="F42" s="20">
        <f>[1]ดำเนินงาน!AX165</f>
        <v>376</v>
      </c>
      <c r="G42" s="20">
        <f>[1]ดำเนินงาน!BK165</f>
        <v>285.16000000000003</v>
      </c>
      <c r="H42" s="20">
        <f>[1]ดำเนินงาน!BX165</f>
        <v>208.51</v>
      </c>
      <c r="I42" s="20">
        <f>[1]ดำเนินงาน!CK165</f>
        <v>26.030999999999999</v>
      </c>
      <c r="J42" s="20">
        <f>[1]ดำเนินงาน!CX165</f>
        <v>252.32599999999999</v>
      </c>
      <c r="K42" s="20">
        <f>[1]ดำเนินงาน!DK165</f>
        <v>337.34790000000004</v>
      </c>
      <c r="L42" s="20">
        <f>[1]ดำเนินงาน!DX165</f>
        <v>244.71</v>
      </c>
      <c r="M42" s="20">
        <f>[1]ดำเนินงาน!EK165</f>
        <v>41.832000000000001</v>
      </c>
      <c r="N42" s="16">
        <f t="shared" si="7"/>
        <v>3463.4867199999999</v>
      </c>
    </row>
    <row r="43" spans="1:14">
      <c r="A43" s="18">
        <v>17</v>
      </c>
      <c r="B43" s="57" t="s">
        <v>96</v>
      </c>
      <c r="C43" s="20">
        <f>[1]ดำเนินงาน!K166</f>
        <v>0</v>
      </c>
      <c r="D43" s="20">
        <f>[1]ดำเนินงาน!X166</f>
        <v>1119.1600000000001</v>
      </c>
      <c r="E43" s="20">
        <f>[1]ดำเนินงาน!AK166</f>
        <v>0</v>
      </c>
      <c r="F43" s="20">
        <f>[1]ดำเนินงาน!AX166</f>
        <v>1192.3734999999999</v>
      </c>
      <c r="G43" s="20">
        <f>[1]ดำเนินงาน!BK166</f>
        <v>3016.98</v>
      </c>
      <c r="H43" s="20">
        <f>[1]ดำเนินงาน!BX166</f>
        <v>222.0882</v>
      </c>
      <c r="I43" s="20">
        <f>[1]ดำเนินงาน!CK166</f>
        <v>0</v>
      </c>
      <c r="J43" s="20">
        <f>[1]ดำเนินงาน!CX166</f>
        <v>0</v>
      </c>
      <c r="K43" s="20">
        <f>[1]ดำเนินงาน!DK166</f>
        <v>275.60000000000002</v>
      </c>
      <c r="L43" s="20">
        <f>[1]ดำเนินงาน!DX166</f>
        <v>86</v>
      </c>
      <c r="M43" s="20">
        <f>[1]ดำเนินงาน!EK166</f>
        <v>0</v>
      </c>
      <c r="N43" s="16">
        <f t="shared" si="7"/>
        <v>5912.2017000000005</v>
      </c>
    </row>
    <row r="44" spans="1:14">
      <c r="A44" s="31">
        <v>18</v>
      </c>
      <c r="B44" s="58" t="s">
        <v>97</v>
      </c>
      <c r="C44" s="15">
        <f>[1]ดำเนินงาน!K167</f>
        <v>2510.4839999999999</v>
      </c>
      <c r="D44" s="15">
        <f>[1]ดำเนินงาน!X167</f>
        <v>229.1865</v>
      </c>
      <c r="E44" s="15">
        <f>[1]ดำเนินงาน!AK167</f>
        <v>284.71300000000002</v>
      </c>
      <c r="F44" s="15">
        <f>[1]ดำเนินงาน!AX167</f>
        <v>565.52800000000002</v>
      </c>
      <c r="G44" s="15">
        <f>[1]ดำเนินงาน!BK167</f>
        <v>273.577</v>
      </c>
      <c r="H44" s="15">
        <f>[1]ดำเนินงาน!BX167</f>
        <v>172.95400000000001</v>
      </c>
      <c r="I44" s="15">
        <f>[1]ดำเนินงาน!CK167</f>
        <v>143.79650000000001</v>
      </c>
      <c r="J44" s="15">
        <f>[1]ดำเนินงาน!CX167</f>
        <v>60.478499999999997</v>
      </c>
      <c r="K44" s="15">
        <f>[1]ดำเนินงาน!DK167</f>
        <v>134.85499999999999</v>
      </c>
      <c r="L44" s="15">
        <f>[1]ดำเนินงาน!DX167</f>
        <v>80.282499999999999</v>
      </c>
      <c r="M44" s="15">
        <f>[1]ดำเนินงาน!EK167</f>
        <v>75.545500000000004</v>
      </c>
      <c r="N44" s="16">
        <f t="shared" si="7"/>
        <v>4531.4005000000006</v>
      </c>
    </row>
    <row r="45" spans="1:14">
      <c r="A45" s="28"/>
      <c r="B45" s="59" t="s">
        <v>98</v>
      </c>
      <c r="C45" s="30">
        <f t="shared" ref="C45:M45" si="8">SUM(C36:C44)</f>
        <v>80137.458829999989</v>
      </c>
      <c r="D45" s="30">
        <f t="shared" si="8"/>
        <v>19526.814739999998</v>
      </c>
      <c r="E45" s="30">
        <f t="shared" si="8"/>
        <v>11612.70746</v>
      </c>
      <c r="F45" s="30">
        <f t="shared" si="8"/>
        <v>15870.00533</v>
      </c>
      <c r="G45" s="30">
        <f t="shared" si="8"/>
        <v>15622.865639999998</v>
      </c>
      <c r="H45" s="30">
        <f t="shared" si="8"/>
        <v>10156.45348</v>
      </c>
      <c r="I45" s="30">
        <f t="shared" si="8"/>
        <v>7113.6764400000002</v>
      </c>
      <c r="J45" s="30">
        <f t="shared" si="8"/>
        <v>5724.5849399999997</v>
      </c>
      <c r="K45" s="30">
        <f t="shared" si="8"/>
        <v>7537.2006300000003</v>
      </c>
      <c r="L45" s="30">
        <f t="shared" si="8"/>
        <v>5964.2083300000004</v>
      </c>
      <c r="M45" s="30">
        <f t="shared" si="8"/>
        <v>5048.7509100000007</v>
      </c>
      <c r="N45" s="30">
        <f>SUM(N36:N44)</f>
        <v>184314.72672999997</v>
      </c>
    </row>
    <row r="46" spans="1:14">
      <c r="A46" s="31">
        <v>19</v>
      </c>
      <c r="B46" s="60" t="s">
        <v>99</v>
      </c>
      <c r="C46" s="61">
        <f>[1]ดำเนินงาน!K169</f>
        <v>8030.3524800000005</v>
      </c>
      <c r="D46" s="61">
        <f>[1]ดำเนินงาน!X169</f>
        <v>1484.79</v>
      </c>
      <c r="E46" s="61">
        <f>[1]ดำเนินงาน!AK169</f>
        <v>695.75</v>
      </c>
      <c r="F46" s="61">
        <f>[1]ดำเนินงาน!AX169</f>
        <v>424.21080000000001</v>
      </c>
      <c r="G46" s="61">
        <f>[1]ดำเนินงาน!BK169</f>
        <v>1632.9449999999999</v>
      </c>
      <c r="H46" s="61">
        <f>[1]ดำเนินงาน!BX169</f>
        <v>581.99</v>
      </c>
      <c r="I46" s="61">
        <f>[1]ดำเนินงาน!CK169</f>
        <v>111.479</v>
      </c>
      <c r="J46" s="61">
        <f>[1]ดำเนินงาน!CX169</f>
        <v>922.077</v>
      </c>
      <c r="K46" s="61">
        <f>[1]ดำเนินงาน!DK169</f>
        <v>294.63057999999995</v>
      </c>
      <c r="L46" s="61">
        <f>[1]ดำเนินงาน!DX169</f>
        <v>335.62</v>
      </c>
      <c r="M46" s="61">
        <f>[1]ดำเนินงาน!EK169</f>
        <v>555.22199999999998</v>
      </c>
      <c r="N46" s="16">
        <f>SUM(C46:M46)</f>
        <v>15069.066859999999</v>
      </c>
    </row>
    <row r="47" spans="1:14">
      <c r="A47" s="33">
        <v>20</v>
      </c>
      <c r="B47" s="58" t="s">
        <v>100</v>
      </c>
      <c r="C47" s="15">
        <f>[1]ดำเนินงาน!K170</f>
        <v>2665.0633899999998</v>
      </c>
      <c r="D47" s="15">
        <f>[1]ดำเนินงาน!X170</f>
        <v>658.77404000000001</v>
      </c>
      <c r="E47" s="15">
        <f>[1]ดำเนินงาน!AK170</f>
        <v>125.57899999999999</v>
      </c>
      <c r="F47" s="15">
        <f>[1]ดำเนินงาน!AX170</f>
        <v>7.3165200000000006</v>
      </c>
      <c r="G47" s="15">
        <f>[1]ดำเนินงาน!BK170</f>
        <v>213.6</v>
      </c>
      <c r="H47" s="15">
        <f>[1]ดำเนินงาน!BX170</f>
        <v>210</v>
      </c>
      <c r="I47" s="15">
        <f>[1]ดำเนินงาน!CK170</f>
        <v>0</v>
      </c>
      <c r="J47" s="15">
        <f>[1]ดำเนินงาน!CX170</f>
        <v>120</v>
      </c>
      <c r="K47" s="15">
        <f>[1]ดำเนินงาน!DK170</f>
        <v>151.227</v>
      </c>
      <c r="L47" s="15">
        <f>[1]ดำเนินงาน!DX170</f>
        <v>60</v>
      </c>
      <c r="M47" s="15">
        <f>[1]ดำเนินงาน!EK170</f>
        <v>0</v>
      </c>
      <c r="N47" s="16">
        <f>SUM(C47:M47)</f>
        <v>4211.5599499999998</v>
      </c>
    </row>
    <row r="48" spans="1:14" ht="14.25" customHeight="1">
      <c r="A48" s="43"/>
      <c r="B48" s="63" t="s">
        <v>101</v>
      </c>
      <c r="C48" s="45">
        <f t="shared" ref="C48:M48" si="9">C35+C45+C46+C47</f>
        <v>560954.83444000001</v>
      </c>
      <c r="D48" s="45">
        <f t="shared" si="9"/>
        <v>97601.794049999982</v>
      </c>
      <c r="E48" s="45">
        <f t="shared" si="9"/>
        <v>79840.092240000013</v>
      </c>
      <c r="F48" s="45">
        <f t="shared" si="9"/>
        <v>83045.954560000013</v>
      </c>
      <c r="G48" s="45">
        <f t="shared" si="9"/>
        <v>70428.282500000016</v>
      </c>
      <c r="H48" s="45">
        <f t="shared" si="9"/>
        <v>46269.616989999988</v>
      </c>
      <c r="I48" s="45">
        <f t="shared" si="9"/>
        <v>38363.158620000002</v>
      </c>
      <c r="J48" s="45">
        <f t="shared" si="9"/>
        <v>32017.748189999998</v>
      </c>
      <c r="K48" s="45">
        <f t="shared" si="9"/>
        <v>37425.13334</v>
      </c>
      <c r="L48" s="45">
        <f t="shared" si="9"/>
        <v>36955.583310000002</v>
      </c>
      <c r="M48" s="45">
        <f t="shared" si="9"/>
        <v>25008.4876</v>
      </c>
      <c r="N48" s="45">
        <f>N35+N45+N46+N47</f>
        <v>1107910.6858399997</v>
      </c>
    </row>
    <row r="49" spans="1:14" ht="15" customHeight="1">
      <c r="A49" s="35"/>
      <c r="B49" s="64" t="s">
        <v>102</v>
      </c>
      <c r="C49" s="37">
        <f t="shared" ref="C49:M49" si="10">C24-C48</f>
        <v>-6826.3038500000257</v>
      </c>
      <c r="D49" s="37">
        <f t="shared" si="10"/>
        <v>-7366.7469399999973</v>
      </c>
      <c r="E49" s="37">
        <f t="shared" si="10"/>
        <v>-8049.7027400000079</v>
      </c>
      <c r="F49" s="37">
        <f t="shared" si="10"/>
        <v>-2758.5685300000041</v>
      </c>
      <c r="G49" s="37">
        <f t="shared" si="10"/>
        <v>-2813.4161700000259</v>
      </c>
      <c r="H49" s="37">
        <f t="shared" si="10"/>
        <v>-5191.6593499999799</v>
      </c>
      <c r="I49" s="37">
        <f t="shared" si="10"/>
        <v>-604.86246999999275</v>
      </c>
      <c r="J49" s="37">
        <f t="shared" si="10"/>
        <v>-404.21831999999631</v>
      </c>
      <c r="K49" s="37">
        <f t="shared" si="10"/>
        <v>-3250.0405099999989</v>
      </c>
      <c r="L49" s="37">
        <f t="shared" si="10"/>
        <v>2696.747340000009</v>
      </c>
      <c r="M49" s="37">
        <f t="shared" si="10"/>
        <v>-243.83058000000165</v>
      </c>
      <c r="N49" s="37">
        <f>N24-N48</f>
        <v>-34812.602119999705</v>
      </c>
    </row>
    <row r="50" spans="1:14">
      <c r="A50" s="31">
        <v>21</v>
      </c>
      <c r="B50" s="60" t="s">
        <v>103</v>
      </c>
      <c r="C50" s="15">
        <f>[1]ดำเนินงาน!K174</f>
        <v>24861.727620000001</v>
      </c>
      <c r="D50" s="15">
        <f>[1]ดำเนินงาน!X174</f>
        <v>4834.2616600000001</v>
      </c>
      <c r="E50" s="15">
        <f>[1]ดำเนินงาน!AK174</f>
        <v>3834.0464700000002</v>
      </c>
      <c r="F50" s="15">
        <f>[1]ดำเนินงาน!AX174</f>
        <v>3428.2226600000004</v>
      </c>
      <c r="G50" s="15">
        <f>[1]ดำเนินงาน!BK174</f>
        <v>2986.4201600000001</v>
      </c>
      <c r="H50" s="15">
        <f>[1]ดำเนินงาน!BX174</f>
        <v>1783.2312299999999</v>
      </c>
      <c r="I50" s="15">
        <f>[1]ดำเนินงาน!CK174</f>
        <v>1513.2903000000001</v>
      </c>
      <c r="J50" s="15">
        <f>[1]ดำเนินงาน!CX174</f>
        <v>1203.5437400000001</v>
      </c>
      <c r="K50" s="15">
        <f>[1]ดำเนินงาน!DK174</f>
        <v>1258.07593</v>
      </c>
      <c r="L50" s="15">
        <f>[1]ดำเนินงาน!DX174</f>
        <v>1686.8751399999999</v>
      </c>
      <c r="M50" s="15">
        <f>[1]ดำเนินงาน!EK174</f>
        <v>919.82769999999994</v>
      </c>
      <c r="N50" s="16">
        <f>SUM(C50:M50)</f>
        <v>48309.52261</v>
      </c>
    </row>
    <row r="51" spans="1:14">
      <c r="A51" s="18">
        <v>22</v>
      </c>
      <c r="B51" s="57" t="s">
        <v>104</v>
      </c>
      <c r="C51" s="20">
        <f>[1]ดำเนินงาน!K175</f>
        <v>340</v>
      </c>
      <c r="D51" s="20">
        <f>[1]ดำเนินงาน!X175</f>
        <v>1155</v>
      </c>
      <c r="E51" s="20">
        <f>[1]ดำเนินงาน!AK175</f>
        <v>0</v>
      </c>
      <c r="F51" s="20">
        <f>[1]ดำเนินงาน!AX175</f>
        <v>2194</v>
      </c>
      <c r="G51" s="20">
        <f>[1]ดำเนินงาน!BK175</f>
        <v>2545.5</v>
      </c>
      <c r="H51" s="20">
        <f>[1]ดำเนินงาน!BX175</f>
        <v>0</v>
      </c>
      <c r="I51" s="20">
        <f>[1]ดำเนินงาน!CK175</f>
        <v>0</v>
      </c>
      <c r="J51" s="20">
        <f>[1]ดำเนินงาน!CX175</f>
        <v>0</v>
      </c>
      <c r="K51" s="20">
        <f>[1]ดำเนินงาน!DK175</f>
        <v>0</v>
      </c>
      <c r="L51" s="20">
        <f>[1]ดำเนินงาน!DX175</f>
        <v>0</v>
      </c>
      <c r="M51" s="20">
        <f>[1]ดำเนินงาน!EK175</f>
        <v>0</v>
      </c>
      <c r="N51" s="16">
        <f>SUM(C51:M51)</f>
        <v>6234.5</v>
      </c>
    </row>
    <row r="52" spans="1:14">
      <c r="A52" s="33">
        <v>23</v>
      </c>
      <c r="B52" s="58" t="s">
        <v>105</v>
      </c>
      <c r="C52" s="15">
        <f>[1]ดำเนินงาน!K176</f>
        <v>39517.912209999995</v>
      </c>
      <c r="D52" s="15">
        <f>[1]ดำเนินงาน!X176</f>
        <v>8321.9773800000003</v>
      </c>
      <c r="E52" s="15">
        <f>[1]ดำเนินงาน!AK176</f>
        <v>5629.4577399999998</v>
      </c>
      <c r="F52" s="15">
        <f>[1]ดำเนินงาน!AX176</f>
        <v>5903.49118</v>
      </c>
      <c r="G52" s="15">
        <f>[1]ดำเนินงาน!BK176</f>
        <v>5758.4992099999999</v>
      </c>
      <c r="H52" s="15">
        <f>[1]ดำเนินงาน!BX176</f>
        <v>3505.3942299999999</v>
      </c>
      <c r="I52" s="15">
        <f>[1]ดำเนินงาน!CK176</f>
        <v>2553.7158199999999</v>
      </c>
      <c r="J52" s="15">
        <f>[1]ดำเนินงาน!CX176</f>
        <v>2656.1883600000006</v>
      </c>
      <c r="K52" s="15">
        <f>[1]ดำเนินงาน!DK176</f>
        <v>2613.8824499999996</v>
      </c>
      <c r="L52" s="15">
        <f>[1]ดำเนินงาน!DX176</f>
        <v>3569.7964699999998</v>
      </c>
      <c r="M52" s="15">
        <f>[1]ดำเนินงาน!EK176</f>
        <v>1949.7192700000001</v>
      </c>
      <c r="N52" s="16">
        <f>SUM(C52:M52)</f>
        <v>81980.034319999992</v>
      </c>
    </row>
    <row r="53" spans="1:14">
      <c r="A53" s="35"/>
      <c r="B53" s="65" t="s">
        <v>106</v>
      </c>
      <c r="C53" s="37">
        <f>C49+C50+C51-C52</f>
        <v>-21142.488440000019</v>
      </c>
      <c r="D53" s="37">
        <f t="shared" ref="D53:J53" si="11">D49+D50+D51-D52</f>
        <v>-9699.4626599999974</v>
      </c>
      <c r="E53" s="37">
        <f t="shared" si="11"/>
        <v>-9845.1140100000084</v>
      </c>
      <c r="F53" s="37">
        <f t="shared" si="11"/>
        <v>-3039.8370500000037</v>
      </c>
      <c r="G53" s="37">
        <f t="shared" si="11"/>
        <v>-3039.9952200000257</v>
      </c>
      <c r="H53" s="37">
        <f t="shared" si="11"/>
        <v>-6913.8223499999804</v>
      </c>
      <c r="I53" s="37">
        <f t="shared" si="11"/>
        <v>-1645.2879899999925</v>
      </c>
      <c r="J53" s="37">
        <f t="shared" si="11"/>
        <v>-1856.8629399999968</v>
      </c>
      <c r="K53" s="37">
        <f>K49+K50+K51-K52</f>
        <v>-4605.847029999999</v>
      </c>
      <c r="L53" s="37">
        <f>L49+L50+L51-L52</f>
        <v>813.82601000000932</v>
      </c>
      <c r="M53" s="37">
        <f>M49+M50+M51-M52</f>
        <v>-1273.7221500000019</v>
      </c>
      <c r="N53" s="37">
        <f>N49+N50+N51-N52</f>
        <v>-62248.613829999696</v>
      </c>
    </row>
  </sheetData>
  <mergeCells count="15">
    <mergeCell ref="N2:N3"/>
    <mergeCell ref="A4:B4"/>
    <mergeCell ref="A25:B25"/>
    <mergeCell ref="H2:H3"/>
    <mergeCell ref="I2:I3"/>
    <mergeCell ref="J2:J3"/>
    <mergeCell ref="K2:K3"/>
    <mergeCell ref="L2:L3"/>
    <mergeCell ref="M2:M3"/>
    <mergeCell ref="A2:B3"/>
    <mergeCell ref="C2:C3"/>
    <mergeCell ref="D2:D3"/>
    <mergeCell ref="E2:E3"/>
    <mergeCell ref="F2:F3"/>
    <mergeCell ref="G2:G3"/>
  </mergeCells>
  <conditionalFormatting sqref="A1:XFD1048576">
    <cfRule type="cellIs" dxfId="28" priority="4" stopIfTrue="1" operator="lessThan">
      <formula>0</formula>
    </cfRule>
  </conditionalFormatting>
  <conditionalFormatting sqref="C2:N3">
    <cfRule type="cellIs" dxfId="27" priority="3" stopIfTrue="1" operator="lessThan">
      <formula>0</formula>
    </cfRule>
  </conditionalFormatting>
  <conditionalFormatting sqref="A1:XFD1">
    <cfRule type="cellIs" dxfId="26" priority="2" stopIfTrue="1" operator="lessThan">
      <formula>0</formula>
    </cfRule>
  </conditionalFormatting>
  <conditionalFormatting sqref="C2:M3">
    <cfRule type="cellIs" dxfId="25" priority="1" stopIfTrue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4"/>
  <sheetViews>
    <sheetView workbookViewId="0">
      <selection sqref="A1:XFD1048576"/>
    </sheetView>
  </sheetViews>
  <sheetFormatPr defaultRowHeight="14.25"/>
  <cols>
    <col min="1" max="1" width="1.25" style="68" customWidth="1"/>
    <col min="2" max="2" width="2.625" style="68" customWidth="1"/>
    <col min="3" max="3" width="39.25" style="68" customWidth="1"/>
    <col min="4" max="4" width="11" style="69" customWidth="1"/>
    <col min="5" max="8" width="10.625" style="69" customWidth="1"/>
    <col min="9" max="9" width="9.875" style="69" customWidth="1"/>
    <col min="10" max="10" width="10.625" style="68" customWidth="1"/>
    <col min="11" max="11" width="8.625" style="68" customWidth="1"/>
    <col min="12" max="12" width="9.375" style="68" customWidth="1"/>
    <col min="13" max="13" width="9.5" style="68" customWidth="1"/>
    <col min="14" max="14" width="10.625" style="68" customWidth="1"/>
    <col min="15" max="15" width="11.5" style="68" customWidth="1"/>
  </cols>
  <sheetData>
    <row r="1" spans="1:15" ht="22.5" customHeight="1">
      <c r="A1" s="1" t="s">
        <v>107</v>
      </c>
    </row>
    <row r="2" spans="1:15" ht="24.75" customHeight="1">
      <c r="A2" s="207" t="s">
        <v>1</v>
      </c>
      <c r="B2" s="208"/>
      <c r="C2" s="209"/>
      <c r="D2" s="189" t="s">
        <v>2</v>
      </c>
      <c r="E2" s="189" t="s">
        <v>3</v>
      </c>
      <c r="F2" s="189" t="s">
        <v>4</v>
      </c>
      <c r="G2" s="189" t="s">
        <v>5</v>
      </c>
      <c r="H2" s="189" t="s">
        <v>6</v>
      </c>
      <c r="I2" s="189" t="s">
        <v>7</v>
      </c>
      <c r="J2" s="189" t="s">
        <v>8</v>
      </c>
      <c r="K2" s="189" t="s">
        <v>9</v>
      </c>
      <c r="L2" s="189" t="s">
        <v>10</v>
      </c>
      <c r="M2" s="189" t="s">
        <v>11</v>
      </c>
      <c r="N2" s="189" t="s">
        <v>12</v>
      </c>
      <c r="O2" s="182" t="s">
        <v>13</v>
      </c>
    </row>
    <row r="3" spans="1:15" ht="22.5" customHeight="1">
      <c r="A3" s="210"/>
      <c r="B3" s="211"/>
      <c r="C3" s="212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83"/>
    </row>
    <row r="4" spans="1:15">
      <c r="A4" s="204" t="s">
        <v>108</v>
      </c>
      <c r="B4" s="205"/>
      <c r="C4" s="206"/>
      <c r="D4" s="70"/>
      <c r="E4" s="70"/>
      <c r="F4" s="70"/>
      <c r="G4" s="70"/>
      <c r="H4" s="70"/>
      <c r="I4" s="70"/>
      <c r="J4" s="71"/>
      <c r="K4" s="71"/>
      <c r="L4" s="71"/>
      <c r="M4" s="71"/>
      <c r="N4" s="71"/>
      <c r="O4" s="71"/>
    </row>
    <row r="5" spans="1:15">
      <c r="A5" s="72"/>
      <c r="B5" s="73" t="s">
        <v>109</v>
      </c>
      <c r="C5" s="74"/>
      <c r="D5" s="75"/>
      <c r="E5" s="75"/>
      <c r="F5" s="75"/>
      <c r="G5" s="75"/>
      <c r="H5" s="75"/>
      <c r="I5" s="75"/>
      <c r="J5" s="76"/>
      <c r="K5" s="76"/>
      <c r="L5" s="76"/>
      <c r="M5" s="76"/>
      <c r="N5" s="76"/>
      <c r="O5" s="76"/>
    </row>
    <row r="6" spans="1:15">
      <c r="A6" s="77"/>
      <c r="B6" s="78"/>
      <c r="C6" s="79" t="s">
        <v>110</v>
      </c>
      <c r="D6" s="80">
        <f>[1]กระแสเงินสด!K94</f>
        <v>197244.70679</v>
      </c>
      <c r="E6" s="80">
        <f>[1]กระแสเงินสด!W94</f>
        <v>47743.037090000005</v>
      </c>
      <c r="F6" s="80">
        <f>[1]กระแสเงินสด!AI94</f>
        <v>37152.917130000002</v>
      </c>
      <c r="G6" s="80">
        <f>[1]กระแสเงินสด!AU94</f>
        <v>43450.54754</v>
      </c>
      <c r="H6" s="80">
        <f>[1]กระแสเงินสด!BG94</f>
        <v>41200.728510000001</v>
      </c>
      <c r="I6" s="80">
        <f>[1]กระแสเงินสด!BS94</f>
        <v>23758.774079999999</v>
      </c>
      <c r="J6" s="80">
        <f>[1]กระแสเงินสด!CE94</f>
        <v>16203.648490000001</v>
      </c>
      <c r="K6" s="80">
        <f>[1]กระแสเงินสด!CQ94</f>
        <v>14164.39594</v>
      </c>
      <c r="L6" s="81">
        <f>[1]กระแสเงินสด!DC94</f>
        <v>16990.161170000003</v>
      </c>
      <c r="M6" s="81">
        <f>[1]กระแสเงินสด!DO94</f>
        <v>20301.873940000001</v>
      </c>
      <c r="N6" s="81">
        <f>[1]กระแสเงินสด!EA94</f>
        <v>9653.1347799999985</v>
      </c>
      <c r="O6" s="82">
        <f t="shared" ref="O6:O14" si="0">SUM(D6:N6)</f>
        <v>467863.92546</v>
      </c>
    </row>
    <row r="7" spans="1:15">
      <c r="A7" s="83"/>
      <c r="B7" s="84"/>
      <c r="C7" s="85" t="s">
        <v>111</v>
      </c>
      <c r="D7" s="86">
        <f>[1]กระแสเงินสด!K95</f>
        <v>7122.6793399999997</v>
      </c>
      <c r="E7" s="87">
        <f>[1]กระแสเงินสด!W95</f>
        <v>5301.2738499999996</v>
      </c>
      <c r="F7" s="87">
        <f>[1]กระแสเงินสด!AI95</f>
        <v>3437.8658899999996</v>
      </c>
      <c r="G7" s="87">
        <f>[1]กระแสเงินสด!AU95</f>
        <v>4383.7890099999995</v>
      </c>
      <c r="H7" s="87">
        <f>[1]กระแสเงินสด!BG95</f>
        <v>2982.7040000000002</v>
      </c>
      <c r="I7" s="87">
        <f>[1]กระแสเงินสด!BS95</f>
        <v>2195.7896100000003</v>
      </c>
      <c r="J7" s="87">
        <f>[1]กระแสเงินสด!CE95</f>
        <v>1796.5649799999999</v>
      </c>
      <c r="K7" s="87">
        <f>[1]กระแสเงินสด!CQ95</f>
        <v>1775.26973</v>
      </c>
      <c r="L7" s="86">
        <f>[1]กระแสเงินสด!DC95</f>
        <v>1578.1572800000001</v>
      </c>
      <c r="M7" s="86">
        <f>[1]กระแสเงินสด!DO95</f>
        <v>1504.50901</v>
      </c>
      <c r="N7" s="86">
        <f>[1]กระแสเงินสด!EA95</f>
        <v>725.02548000000002</v>
      </c>
      <c r="O7" s="82">
        <f t="shared" si="0"/>
        <v>32803.62818</v>
      </c>
    </row>
    <row r="8" spans="1:15">
      <c r="A8" s="83"/>
      <c r="B8" s="84"/>
      <c r="C8" s="85" t="s">
        <v>112</v>
      </c>
      <c r="D8" s="86">
        <f>[1]กระแสเงินสด!K96</f>
        <v>12755.772940000001</v>
      </c>
      <c r="E8" s="87">
        <f>[1]กระแสเงินสด!W96</f>
        <v>1930.7814499999999</v>
      </c>
      <c r="F8" s="87">
        <f>[1]กระแสเงินสด!AI96</f>
        <v>1625.04054</v>
      </c>
      <c r="G8" s="87">
        <f>[1]กระแสเงินสด!AU96</f>
        <v>3729.7262700000001</v>
      </c>
      <c r="H8" s="87">
        <f>[1]กระแสเงินสด!BG96</f>
        <v>1561.0092199999999</v>
      </c>
      <c r="I8" s="87">
        <f>[1]กระแสเงินสด!BS96</f>
        <v>806.55143999999996</v>
      </c>
      <c r="J8" s="87">
        <f>[1]กระแสเงินสด!CE96</f>
        <v>693.65773000000002</v>
      </c>
      <c r="K8" s="87">
        <f>[1]กระแสเงินสด!CQ96</f>
        <v>307.03767999999997</v>
      </c>
      <c r="L8" s="86">
        <f>[1]กระแสเงินสด!DC96</f>
        <v>552.31745000000012</v>
      </c>
      <c r="M8" s="86">
        <f>[1]กระแสเงินสด!DO96</f>
        <v>632.91323999999997</v>
      </c>
      <c r="N8" s="86">
        <f>[1]กระแสเงินสด!EA96</f>
        <v>267.23320000000007</v>
      </c>
      <c r="O8" s="82">
        <f t="shared" si="0"/>
        <v>24862.041160000001</v>
      </c>
    </row>
    <row r="9" spans="1:15">
      <c r="A9" s="83"/>
      <c r="B9" s="84"/>
      <c r="C9" s="87" t="s">
        <v>113</v>
      </c>
      <c r="D9" s="86">
        <f>[1]กระแสเงินสด!K97</f>
        <v>0</v>
      </c>
      <c r="E9" s="87">
        <f>[1]กระแสเงินสด!W97</f>
        <v>0</v>
      </c>
      <c r="F9" s="87">
        <f>[1]กระแสเงินสด!AI97</f>
        <v>0</v>
      </c>
      <c r="G9" s="87">
        <f>[1]กระแสเงินสด!AU97</f>
        <v>0</v>
      </c>
      <c r="H9" s="87">
        <f>[1]กระแสเงินสด!BG97</f>
        <v>0</v>
      </c>
      <c r="I9" s="87">
        <f>[1]กระแสเงินสด!BS97</f>
        <v>0</v>
      </c>
      <c r="J9" s="87">
        <f>[1]กระแสเงินสด!CE97</f>
        <v>0</v>
      </c>
      <c r="K9" s="87">
        <f>[1]กระแสเงินสด!CQ97</f>
        <v>1580.3285000000001</v>
      </c>
      <c r="L9" s="86">
        <f>[1]กระแสเงินสด!DC97</f>
        <v>0</v>
      </c>
      <c r="M9" s="86">
        <f>[1]กระแสเงินสด!DO97</f>
        <v>0</v>
      </c>
      <c r="N9" s="86">
        <f>[1]กระแสเงินสด!EA97</f>
        <v>0</v>
      </c>
      <c r="O9" s="82">
        <f t="shared" si="0"/>
        <v>1580.3285000000001</v>
      </c>
    </row>
    <row r="10" spans="1:15">
      <c r="A10" s="88"/>
      <c r="B10" s="89"/>
      <c r="C10" s="90" t="s">
        <v>114</v>
      </c>
      <c r="D10" s="86">
        <f>[1]กระแสเงินสด!K98</f>
        <v>4250.5110000000004</v>
      </c>
      <c r="E10" s="87">
        <f>[1]กระแสเงินสด!W98</f>
        <v>1205.155</v>
      </c>
      <c r="F10" s="87">
        <f>[1]กระแสเงินสด!AI98</f>
        <v>982.78599999999994</v>
      </c>
      <c r="G10" s="87">
        <f>[1]กระแสเงินสด!AU98</f>
        <v>648.28499999999997</v>
      </c>
      <c r="H10" s="87">
        <f>[1]กระแสเงินสด!BG98</f>
        <v>727.53899999999999</v>
      </c>
      <c r="I10" s="87">
        <f>[1]กระแสเงินสด!BS98</f>
        <v>556.274</v>
      </c>
      <c r="J10" s="87">
        <f>[1]กระแสเงินสด!CE98</f>
        <v>523.26599999999996</v>
      </c>
      <c r="K10" s="87">
        <f>[1]กระแสเงินสด!CQ98</f>
        <v>55.707999999999998</v>
      </c>
      <c r="L10" s="86">
        <f>[1]กระแสเงินสด!DC98</f>
        <v>340.83499999999998</v>
      </c>
      <c r="M10" s="86">
        <f>[1]กระแสเงินสด!DO98</f>
        <v>356.84199999999998</v>
      </c>
      <c r="N10" s="86">
        <f>[1]กระแสเงินสด!EA98</f>
        <v>214.739</v>
      </c>
      <c r="O10" s="82">
        <f t="shared" si="0"/>
        <v>9861.9399999999987</v>
      </c>
    </row>
    <row r="11" spans="1:15">
      <c r="A11" s="88"/>
      <c r="B11" s="89"/>
      <c r="C11" s="90" t="s">
        <v>115</v>
      </c>
      <c r="D11" s="86">
        <f>[1]กระแสเงินสด!K99</f>
        <v>23616.264999999999</v>
      </c>
      <c r="E11" s="87">
        <f>[1]กระแสเงินสด!W99</f>
        <v>2776.56394</v>
      </c>
      <c r="F11" s="87">
        <f>[1]กระแสเงินสด!AI99</f>
        <v>600.59261000000004</v>
      </c>
      <c r="G11" s="87">
        <f>[1]กระแสเงินสด!AU99</f>
        <v>786.74033999999995</v>
      </c>
      <c r="H11" s="87">
        <f>[1]กระแสเงินสด!BG99</f>
        <v>2221.6696000000002</v>
      </c>
      <c r="I11" s="87">
        <f>[1]กระแสเงินสด!BS99</f>
        <v>325.24533999999994</v>
      </c>
      <c r="J11" s="87">
        <f>[1]กระแสเงินสด!CE99</f>
        <v>1483.636</v>
      </c>
      <c r="K11" s="87">
        <f>[1]กระแสเงินสด!CQ99</f>
        <v>2232.1803399999999</v>
      </c>
      <c r="L11" s="86">
        <f>[1]กระแสเงินสด!DC99</f>
        <v>1381.1841100000001</v>
      </c>
      <c r="M11" s="86">
        <f>[1]กระแสเงินสด!DO99</f>
        <v>1080.3800000000001</v>
      </c>
      <c r="N11" s="86">
        <f>[1]กระแสเงินสด!EA99</f>
        <v>629.80409000000009</v>
      </c>
      <c r="O11" s="82">
        <f t="shared" si="0"/>
        <v>37134.26137</v>
      </c>
    </row>
    <row r="12" spans="1:15">
      <c r="A12" s="88"/>
      <c r="B12" s="89"/>
      <c r="C12" s="90" t="s">
        <v>116</v>
      </c>
      <c r="D12" s="86">
        <f>[1]กระแสเงินสด!K100</f>
        <v>2188.6750000000002</v>
      </c>
      <c r="E12" s="87">
        <f>[1]กระแสเงินสด!W100</f>
        <v>1325.2</v>
      </c>
      <c r="F12" s="87">
        <f>[1]กระแสเงินสด!AI100</f>
        <v>1086</v>
      </c>
      <c r="G12" s="87">
        <f>[1]กระแสเงินสด!AU100</f>
        <v>1796.2930700000002</v>
      </c>
      <c r="H12" s="87">
        <f>[1]กระแสเงินสด!BG100</f>
        <v>2127.777</v>
      </c>
      <c r="I12" s="87">
        <f>[1]กระแสเงินสด!BS100</f>
        <v>1099.614</v>
      </c>
      <c r="J12" s="87">
        <f>[1]กระแสเงินสด!CE100</f>
        <v>874</v>
      </c>
      <c r="K12" s="87">
        <f>[1]กระแสเงินสด!CQ100</f>
        <v>846.8</v>
      </c>
      <c r="L12" s="86">
        <f>[1]กระแสเงินสด!DC100</f>
        <v>645.79999999999995</v>
      </c>
      <c r="M12" s="86">
        <f>[1]กระแสเงินสด!DO100</f>
        <v>429</v>
      </c>
      <c r="N12" s="86">
        <f>[1]กระแสเงินสด!EA100</f>
        <v>0</v>
      </c>
      <c r="O12" s="82">
        <f t="shared" si="0"/>
        <v>12419.159069999998</v>
      </c>
    </row>
    <row r="13" spans="1:15">
      <c r="A13" s="91"/>
      <c r="B13" s="92"/>
      <c r="C13" s="93" t="s">
        <v>117</v>
      </c>
      <c r="D13" s="86">
        <f>[1]กระแสเงินสด!K101</f>
        <v>0</v>
      </c>
      <c r="E13" s="87">
        <f>[1]กระแสเงินสด!W101</f>
        <v>0</v>
      </c>
      <c r="F13" s="87">
        <f>[1]กระแสเงินสด!AI101</f>
        <v>0</v>
      </c>
      <c r="G13" s="87">
        <f>[1]กระแสเงินสด!AU101</f>
        <v>0</v>
      </c>
      <c r="H13" s="87">
        <f>[1]กระแสเงินสด!BG101</f>
        <v>0</v>
      </c>
      <c r="I13" s="87">
        <f>[1]กระแสเงินสด!BS101</f>
        <v>0</v>
      </c>
      <c r="J13" s="87">
        <f>[1]กระแสเงินสด!CE101</f>
        <v>0</v>
      </c>
      <c r="K13" s="87">
        <f>[1]กระแสเงินสด!CQ101</f>
        <v>0</v>
      </c>
      <c r="L13" s="86">
        <f>[1]กระแสเงินสด!DC101</f>
        <v>0</v>
      </c>
      <c r="M13" s="86">
        <f>[1]กระแสเงินสด!DO101</f>
        <v>0</v>
      </c>
      <c r="N13" s="86">
        <f>[1]กระแสเงินสด!EA101</f>
        <v>0</v>
      </c>
      <c r="O13" s="82">
        <f t="shared" si="0"/>
        <v>0</v>
      </c>
    </row>
    <row r="14" spans="1:15">
      <c r="A14" s="94"/>
      <c r="B14" s="95"/>
      <c r="C14" s="96" t="s">
        <v>118</v>
      </c>
      <c r="D14" s="80">
        <f>[1]กระแสเงินสด!K102</f>
        <v>10435.965109999999</v>
      </c>
      <c r="E14" s="80">
        <f>[1]กระแสเงินสด!W102</f>
        <v>-773.43673999999999</v>
      </c>
      <c r="F14" s="80">
        <f>[1]กระแสเงินสด!AI102</f>
        <v>-1232.21488</v>
      </c>
      <c r="G14" s="80">
        <f>[1]กระแสเงินสด!AU102</f>
        <v>-563.00101000000006</v>
      </c>
      <c r="H14" s="80">
        <f>[1]กระแสเงินสด!BG102</f>
        <v>-373.59290000000004</v>
      </c>
      <c r="I14" s="80">
        <f>[1]กระแสเงินสด!BS102</f>
        <v>-116.40447999999999</v>
      </c>
      <c r="J14" s="80">
        <f>[1]กระแสเงินสด!CE102</f>
        <v>-323.04413999999997</v>
      </c>
      <c r="K14" s="80">
        <f>[1]กระแสเงินสด!CQ102</f>
        <v>58.626720000000027</v>
      </c>
      <c r="L14" s="82">
        <f>[1]กระแสเงินสด!DC102</f>
        <v>-55.008499999999998</v>
      </c>
      <c r="M14" s="82">
        <f>[1]กระแสเงินสด!DO102</f>
        <v>26.306639999999998</v>
      </c>
      <c r="N14" s="82">
        <f>[1]กระแสเงินสด!EA102</f>
        <v>-154.32307</v>
      </c>
      <c r="O14" s="82">
        <f t="shared" si="0"/>
        <v>6929.8727500000005</v>
      </c>
    </row>
    <row r="15" spans="1:15">
      <c r="A15" s="97"/>
      <c r="B15" s="98"/>
      <c r="C15" s="99" t="s">
        <v>119</v>
      </c>
      <c r="D15" s="100">
        <f t="shared" ref="D15:N15" si="1">SUM(D6:D14)</f>
        <v>257614.57517999999</v>
      </c>
      <c r="E15" s="100">
        <f t="shared" si="1"/>
        <v>59508.574590000004</v>
      </c>
      <c r="F15" s="100">
        <f t="shared" si="1"/>
        <v>43652.987290000005</v>
      </c>
      <c r="G15" s="100">
        <f t="shared" si="1"/>
        <v>54232.380219999999</v>
      </c>
      <c r="H15" s="100">
        <f t="shared" si="1"/>
        <v>50447.834429999995</v>
      </c>
      <c r="I15" s="100">
        <f t="shared" si="1"/>
        <v>28625.843990000001</v>
      </c>
      <c r="J15" s="100">
        <f t="shared" si="1"/>
        <v>21251.729059999998</v>
      </c>
      <c r="K15" s="100">
        <f t="shared" si="1"/>
        <v>21020.346909999997</v>
      </c>
      <c r="L15" s="100">
        <f t="shared" si="1"/>
        <v>21433.446510000002</v>
      </c>
      <c r="M15" s="100">
        <f t="shared" si="1"/>
        <v>24331.824830000005</v>
      </c>
      <c r="N15" s="100">
        <f t="shared" si="1"/>
        <v>11335.613479999998</v>
      </c>
      <c r="O15" s="100">
        <f>SUM(O6:O14)</f>
        <v>593455.15648999985</v>
      </c>
    </row>
    <row r="16" spans="1:15">
      <c r="A16" s="101"/>
      <c r="B16" s="73" t="s">
        <v>120</v>
      </c>
      <c r="C16" s="74"/>
      <c r="D16" s="80"/>
      <c r="E16" s="80"/>
      <c r="F16" s="80"/>
      <c r="G16" s="80"/>
      <c r="H16" s="80"/>
      <c r="I16" s="80"/>
      <c r="J16" s="80"/>
      <c r="K16" s="80"/>
      <c r="L16" s="82"/>
      <c r="M16" s="82"/>
      <c r="N16" s="82"/>
      <c r="O16" s="80"/>
    </row>
    <row r="17" spans="1:15">
      <c r="A17" s="77"/>
      <c r="B17" s="78"/>
      <c r="C17" s="79" t="s">
        <v>121</v>
      </c>
      <c r="D17" s="80">
        <f>[1]กระแสเงินสด!K105</f>
        <v>11975.385000000002</v>
      </c>
      <c r="E17" s="80">
        <f>[1]กระแสเงินสด!W105</f>
        <v>871.03</v>
      </c>
      <c r="F17" s="80">
        <f>[1]กระแสเงินสด!AI105</f>
        <v>158.75800000000001</v>
      </c>
      <c r="G17" s="80">
        <f>[1]กระแสเงินสด!AU105</f>
        <v>100.413</v>
      </c>
      <c r="H17" s="80">
        <f>[1]กระแสเงินสด!BG105</f>
        <v>91.605000000000004</v>
      </c>
      <c r="I17" s="80">
        <f>[1]กระแสเงินสด!BS105</f>
        <v>28.135000000000002</v>
      </c>
      <c r="J17" s="80">
        <f>[1]กระแสเงินสด!CE105</f>
        <v>40.136000000000003</v>
      </c>
      <c r="K17" s="80">
        <f>[1]กระแสเงินสด!CQ105</f>
        <v>69.948999999999998</v>
      </c>
      <c r="L17" s="81">
        <f>[1]กระแสเงินสด!DC105</f>
        <v>25.687000000000001</v>
      </c>
      <c r="M17" s="81">
        <f>[1]กระแสเงินสด!DO105</f>
        <v>24.004000000000001</v>
      </c>
      <c r="N17" s="82">
        <f>[1]กระแสเงินสด!EA105</f>
        <v>48.240559999999995</v>
      </c>
      <c r="O17" s="82">
        <f t="shared" ref="O17:O25" si="2">SUM(D17:N17)</f>
        <v>13433.342560000005</v>
      </c>
    </row>
    <row r="18" spans="1:15">
      <c r="A18" s="83"/>
      <c r="B18" s="84"/>
      <c r="C18" s="85" t="s">
        <v>122</v>
      </c>
      <c r="D18" s="86">
        <f>[1]กระแสเงินสด!K106</f>
        <v>60.05</v>
      </c>
      <c r="E18" s="87">
        <f>[1]กระแสเงินสด!W106</f>
        <v>38.049999999999997</v>
      </c>
      <c r="F18" s="87">
        <f>[1]กระแสเงินสด!AI106</f>
        <v>39.299999999999997</v>
      </c>
      <c r="G18" s="87">
        <f>[1]กระแสเงินสด!AU106</f>
        <v>5.05</v>
      </c>
      <c r="H18" s="87">
        <f>[1]กระแสเงินสด!BG106</f>
        <v>5.55</v>
      </c>
      <c r="I18" s="87">
        <f>[1]กระแสเงินสด!BS106</f>
        <v>66.099999999999994</v>
      </c>
      <c r="J18" s="87">
        <f>[1]กระแสเงินสด!CE106</f>
        <v>47.3</v>
      </c>
      <c r="K18" s="87">
        <f>[1]กระแสเงินสด!CQ106</f>
        <v>5</v>
      </c>
      <c r="L18" s="86">
        <f>[1]กระแสเงินสด!DC106</f>
        <v>24.35</v>
      </c>
      <c r="M18" s="86">
        <f>[1]กระแสเงินสด!DO106</f>
        <v>11.05</v>
      </c>
      <c r="N18" s="82">
        <f>[1]กระแสเงินสด!EA106</f>
        <v>21.5</v>
      </c>
      <c r="O18" s="82">
        <f t="shared" si="2"/>
        <v>323.3</v>
      </c>
    </row>
    <row r="19" spans="1:15">
      <c r="A19" s="83"/>
      <c r="B19" s="84"/>
      <c r="C19" s="102" t="s">
        <v>123</v>
      </c>
      <c r="D19" s="86">
        <f>[1]กระแสเงินสด!K107</f>
        <v>56543.140329999995</v>
      </c>
      <c r="E19" s="87">
        <f>[1]กระแสเงินสด!W107</f>
        <v>4749.48657</v>
      </c>
      <c r="F19" s="87">
        <f>[1]กระแสเงินสด!AI107</f>
        <v>8221.3335400000014</v>
      </c>
      <c r="G19" s="87">
        <f>[1]กระแสเงินสด!AU107</f>
        <v>4621.0955999999996</v>
      </c>
      <c r="H19" s="87">
        <f>[1]กระแสเงินสด!BG107</f>
        <v>3030.4082399999998</v>
      </c>
      <c r="I19" s="87">
        <f>[1]กระแสเงินสด!BS107</f>
        <v>1571.8873500000002</v>
      </c>
      <c r="J19" s="87">
        <f>[1]กระแสเงินสด!CE107</f>
        <v>2116.6575800000001</v>
      </c>
      <c r="K19" s="87">
        <f>[1]กระแสเงินสด!CQ107</f>
        <v>1067.1186200000002</v>
      </c>
      <c r="L19" s="86">
        <f>[1]กระแสเงินสด!DC107</f>
        <v>2254.8765999999996</v>
      </c>
      <c r="M19" s="86">
        <f>[1]กระแสเงินสด!DO107</f>
        <v>2052.9675300000004</v>
      </c>
      <c r="N19" s="82">
        <f>[1]กระแสเงินสด!EA107</f>
        <v>352.93765999999994</v>
      </c>
      <c r="O19" s="82">
        <f t="shared" si="2"/>
        <v>86581.909619999991</v>
      </c>
    </row>
    <row r="20" spans="1:15">
      <c r="A20" s="88"/>
      <c r="B20" s="89"/>
      <c r="C20" s="90" t="s">
        <v>124</v>
      </c>
      <c r="D20" s="86">
        <f>[1]กระแสเงินสด!K108</f>
        <v>11026.642930000007</v>
      </c>
      <c r="E20" s="87">
        <f>[1]กระแสเงินสด!W108</f>
        <v>883.8723100000002</v>
      </c>
      <c r="F20" s="87">
        <f>[1]กระแสเงินสด!AI108</f>
        <v>2731.0167199999996</v>
      </c>
      <c r="G20" s="87">
        <f>[1]กระแสเงินสด!AU108</f>
        <v>1634.9906599999999</v>
      </c>
      <c r="H20" s="87">
        <f>[1]กระแสเงินสด!BG108</f>
        <v>1359.35178</v>
      </c>
      <c r="I20" s="87">
        <f>[1]กระแสเงินสด!BS108</f>
        <v>692.64628999999991</v>
      </c>
      <c r="J20" s="87">
        <f>[1]กระแสเงินสด!CE108</f>
        <v>1871.9075299999997</v>
      </c>
      <c r="K20" s="87">
        <f>[1]กระแสเงินสด!CQ108</f>
        <v>327.80457999999993</v>
      </c>
      <c r="L20" s="86">
        <f>[1]กระแสเงินสด!DC108</f>
        <v>691.13530000000003</v>
      </c>
      <c r="M20" s="86">
        <f>[1]กระแสเงินสด!DO108</f>
        <v>759.67173000000014</v>
      </c>
      <c r="N20" s="82">
        <f>[1]กระแสเงินสด!EA108</f>
        <v>244.93746999999999</v>
      </c>
      <c r="O20" s="82">
        <f t="shared" si="2"/>
        <v>22223.977300000013</v>
      </c>
    </row>
    <row r="21" spans="1:15">
      <c r="A21" s="88"/>
      <c r="B21" s="89"/>
      <c r="C21" s="90" t="s">
        <v>125</v>
      </c>
      <c r="D21" s="86">
        <f>[1]กระแสเงินสด!K109</f>
        <v>8004.3639999999996</v>
      </c>
      <c r="E21" s="87">
        <f>[1]กระแสเงินสด!W109</f>
        <v>602.66700000000003</v>
      </c>
      <c r="F21" s="87">
        <f>[1]กระแสเงินสด!AI109</f>
        <v>313.97899999999998</v>
      </c>
      <c r="G21" s="87">
        <f>[1]กระแสเงินสด!AU109</f>
        <v>294.00799999999998</v>
      </c>
      <c r="H21" s="87">
        <f>[1]กระแสเงินสด!BG109</f>
        <v>374.96</v>
      </c>
      <c r="I21" s="87">
        <f>[1]กระแสเงินสด!BS109</f>
        <v>74.364999999999995</v>
      </c>
      <c r="J21" s="87">
        <f>[1]กระแสเงินสด!CE109</f>
        <v>107.971</v>
      </c>
      <c r="K21" s="87">
        <f>[1]กระแสเงินสด!CQ109</f>
        <v>97.147999999999996</v>
      </c>
      <c r="L21" s="86">
        <f>[1]กระแสเงินสด!DC109</f>
        <v>490.12799999999999</v>
      </c>
      <c r="M21" s="86">
        <f>[1]กระแสเงินสด!DO109</f>
        <v>532.62400000000002</v>
      </c>
      <c r="N21" s="82">
        <f>[1]กระแสเงินสด!EA109</f>
        <v>32.271000000000001</v>
      </c>
      <c r="O21" s="82">
        <f t="shared" si="2"/>
        <v>10924.484999999997</v>
      </c>
    </row>
    <row r="22" spans="1:15">
      <c r="A22" s="88"/>
      <c r="B22" s="89"/>
      <c r="C22" s="85" t="s">
        <v>126</v>
      </c>
      <c r="D22" s="86">
        <f>[1]กระแสเงินสด!K110</f>
        <v>1651.81096</v>
      </c>
      <c r="E22" s="87">
        <f>[1]กระแสเงินสด!W110</f>
        <v>287.81907000000001</v>
      </c>
      <c r="F22" s="87">
        <f>[1]กระแสเงินสด!AI110</f>
        <v>724.06500000000005</v>
      </c>
      <c r="G22" s="87">
        <f>[1]กระแสเงินสด!AU110</f>
        <v>98.052999999999997</v>
      </c>
      <c r="H22" s="87">
        <f>[1]กระแสเงินสด!BG110</f>
        <v>9.3964999999999996</v>
      </c>
      <c r="I22" s="87">
        <f>[1]กระแสเงินสด!BS110</f>
        <v>142.715</v>
      </c>
      <c r="J22" s="87">
        <f>[1]กระแสเงินสด!CE110</f>
        <v>61.197499999999984</v>
      </c>
      <c r="K22" s="87">
        <f>[1]กระแสเงินสด!CQ110</f>
        <v>114.47</v>
      </c>
      <c r="L22" s="86">
        <f>[1]กระแสเงินสด!DC110</f>
        <v>91.894000000000005</v>
      </c>
      <c r="M22" s="86">
        <f>[1]กระแสเงินสด!DO110</f>
        <v>14.999000000000001</v>
      </c>
      <c r="N22" s="82">
        <f>[1]กระแสเงินสด!EA110</f>
        <v>104.599</v>
      </c>
      <c r="O22" s="82">
        <f t="shared" si="2"/>
        <v>3301.0190299999995</v>
      </c>
    </row>
    <row r="23" spans="1:15">
      <c r="A23" s="88"/>
      <c r="B23" s="89"/>
      <c r="C23" s="103" t="s">
        <v>127</v>
      </c>
      <c r="D23" s="86">
        <f>[1]กระแสเงินสด!K111</f>
        <v>0</v>
      </c>
      <c r="E23" s="87">
        <f>[1]กระแสเงินสด!W111</f>
        <v>0</v>
      </c>
      <c r="F23" s="87">
        <f>[1]กระแสเงินสด!AI111</f>
        <v>8.2142999999999997</v>
      </c>
      <c r="G23" s="87">
        <f>[1]กระแสเงินสด!AU111</f>
        <v>0</v>
      </c>
      <c r="H23" s="87">
        <f>[1]กระแสเงินสด!BG111</f>
        <v>0</v>
      </c>
      <c r="I23" s="87">
        <f>[1]กระแสเงินสด!BS111</f>
        <v>0.109</v>
      </c>
      <c r="J23" s="87">
        <f>[1]กระแสเงินสด!CE111</f>
        <v>0</v>
      </c>
      <c r="K23" s="87">
        <f>[1]กระแสเงินสด!CQ111</f>
        <v>0</v>
      </c>
      <c r="L23" s="86">
        <f>[1]กระแสเงินสด!DC111</f>
        <v>0</v>
      </c>
      <c r="M23" s="86">
        <f>[1]กระแสเงินสด!DO111</f>
        <v>0</v>
      </c>
      <c r="N23" s="82">
        <f>[1]กระแสเงินสด!EA111</f>
        <v>0</v>
      </c>
      <c r="O23" s="82">
        <f t="shared" si="2"/>
        <v>8.3232999999999997</v>
      </c>
    </row>
    <row r="24" spans="1:15">
      <c r="A24" s="88"/>
      <c r="B24" s="89"/>
      <c r="C24" s="90" t="s">
        <v>128</v>
      </c>
      <c r="D24" s="86">
        <f>[1]กระแสเงินสด!K112</f>
        <v>25331.313999999998</v>
      </c>
      <c r="E24" s="87">
        <f>[1]กระแสเงินสด!W112</f>
        <v>2315.9270000000001</v>
      </c>
      <c r="F24" s="87">
        <f>[1]กระแสเงินสด!AI112</f>
        <v>3471.1790000000001</v>
      </c>
      <c r="G24" s="87">
        <f>[1]กระแสเงินสด!AU112</f>
        <v>2593.6689999999999</v>
      </c>
      <c r="H24" s="87">
        <f>[1]กระแสเงินสด!BG112</f>
        <v>1504.7329999999997</v>
      </c>
      <c r="I24" s="87">
        <f>[1]กระแสเงินสด!BS112</f>
        <v>1068.7940000000001</v>
      </c>
      <c r="J24" s="87">
        <f>[1]กระแสเงินสด!CE112</f>
        <v>1648.0685999999998</v>
      </c>
      <c r="K24" s="87">
        <f>[1]กระแสเงินสด!CQ112</f>
        <v>581.64</v>
      </c>
      <c r="L24" s="86">
        <f>[1]กระแสเงินสด!DC112</f>
        <v>1432.1619999999998</v>
      </c>
      <c r="M24" s="86">
        <f>[1]กระแสเงินสด!DO112</f>
        <v>1004.812</v>
      </c>
      <c r="N24" s="82">
        <f>[1]กระแสเงินสด!EA112</f>
        <v>462.40500000000009</v>
      </c>
      <c r="O24" s="82">
        <f t="shared" si="2"/>
        <v>41414.703599999993</v>
      </c>
    </row>
    <row r="25" spans="1:15">
      <c r="A25" s="91"/>
      <c r="B25" s="92"/>
      <c r="C25" s="93" t="s">
        <v>129</v>
      </c>
      <c r="D25" s="80">
        <f>[1]กระแสเงินสด!K113</f>
        <v>695.18200000000002</v>
      </c>
      <c r="E25" s="80">
        <f>[1]กระแสเงินสด!W113</f>
        <v>15.84</v>
      </c>
      <c r="F25" s="80">
        <f>[1]กระแสเงินสด!AI113</f>
        <v>22.5</v>
      </c>
      <c r="G25" s="80">
        <f>[1]กระแสเงินสด!AU113</f>
        <v>0.6</v>
      </c>
      <c r="H25" s="80">
        <f>[1]กระแสเงินสด!BG113</f>
        <v>0</v>
      </c>
      <c r="I25" s="80">
        <f>[1]กระแสเงินสด!BS113</f>
        <v>0</v>
      </c>
      <c r="J25" s="80">
        <f>[1]กระแสเงินสด!CE113</f>
        <v>0</v>
      </c>
      <c r="K25" s="80">
        <f>[1]กระแสเงินสด!CQ113</f>
        <v>0</v>
      </c>
      <c r="L25" s="82">
        <f>[1]กระแสเงินสด!DC113</f>
        <v>0</v>
      </c>
      <c r="M25" s="82">
        <f>[1]กระแสเงินสด!DO113</f>
        <v>0</v>
      </c>
      <c r="N25" s="82">
        <f>[1]กระแสเงินสด!EA113</f>
        <v>0</v>
      </c>
      <c r="O25" s="82">
        <f t="shared" si="2"/>
        <v>734.12200000000007</v>
      </c>
    </row>
    <row r="26" spans="1:15">
      <c r="A26" s="97"/>
      <c r="B26" s="98"/>
      <c r="C26" s="99" t="s">
        <v>130</v>
      </c>
      <c r="D26" s="100">
        <f t="shared" ref="D26:N26" si="3">SUM(D17:D25)</f>
        <v>115287.88922</v>
      </c>
      <c r="E26" s="100">
        <f t="shared" si="3"/>
        <v>9764.6919500000004</v>
      </c>
      <c r="F26" s="100">
        <f t="shared" si="3"/>
        <v>15690.34556</v>
      </c>
      <c r="G26" s="100">
        <f t="shared" si="3"/>
        <v>9347.8792599999997</v>
      </c>
      <c r="H26" s="100">
        <f t="shared" si="3"/>
        <v>6376.0045200000004</v>
      </c>
      <c r="I26" s="100">
        <f t="shared" si="3"/>
        <v>3644.7516400000004</v>
      </c>
      <c r="J26" s="100">
        <f t="shared" si="3"/>
        <v>5893.2382100000004</v>
      </c>
      <c r="K26" s="100">
        <f t="shared" si="3"/>
        <v>2263.1302000000001</v>
      </c>
      <c r="L26" s="100">
        <f t="shared" si="3"/>
        <v>5010.2328999999991</v>
      </c>
      <c r="M26" s="100">
        <f t="shared" si="3"/>
        <v>4400.1282600000004</v>
      </c>
      <c r="N26" s="100">
        <f t="shared" si="3"/>
        <v>1266.8906899999999</v>
      </c>
      <c r="O26" s="100">
        <f>SUM(O17:O25)</f>
        <v>178945.18240999998</v>
      </c>
    </row>
    <row r="27" spans="1:15">
      <c r="A27" s="104"/>
      <c r="B27" s="105" t="s">
        <v>131</v>
      </c>
      <c r="C27" s="105"/>
      <c r="D27" s="106"/>
      <c r="E27" s="80"/>
      <c r="F27" s="80"/>
      <c r="G27" s="80"/>
      <c r="H27" s="80"/>
      <c r="I27" s="80"/>
      <c r="J27" s="80"/>
      <c r="K27" s="80"/>
      <c r="L27" s="82"/>
      <c r="M27" s="82"/>
      <c r="N27" s="82"/>
      <c r="O27" s="107"/>
    </row>
    <row r="28" spans="1:15">
      <c r="A28" s="104"/>
      <c r="B28" s="105"/>
      <c r="C28" s="108" t="s">
        <v>132</v>
      </c>
      <c r="D28" s="109">
        <f>[1]กระแสเงินสด!K116</f>
        <v>147983.31466</v>
      </c>
      <c r="E28" s="80">
        <f>[1]กระแสเงินสด!W116</f>
        <v>26538.528299999998</v>
      </c>
      <c r="F28" s="80">
        <f>[1]กระแสเงินสด!AI116</f>
        <v>21053.294559999998</v>
      </c>
      <c r="G28" s="80">
        <f>[1]กระแสเงินสด!AU116</f>
        <v>24613.084139999999</v>
      </c>
      <c r="H28" s="80">
        <f>[1]กระแสเงินสด!BG116</f>
        <v>18992.733899999999</v>
      </c>
      <c r="I28" s="80">
        <f>[1]กระแสเงินสด!BS116</f>
        <v>14154.410900000001</v>
      </c>
      <c r="J28" s="80">
        <f>[1]กระแสเงินสด!CE116</f>
        <v>12964.71658</v>
      </c>
      <c r="K28" s="80">
        <f>[1]กระแสเงินสด!CQ116</f>
        <v>8779.0922499999997</v>
      </c>
      <c r="L28" s="82">
        <f>[1]กระแสเงินสด!DC116</f>
        <v>8530.2229000000007</v>
      </c>
      <c r="M28" s="82">
        <f>[1]กระแสเงินสด!DO116</f>
        <v>11213.83368</v>
      </c>
      <c r="N28" s="82">
        <f>[1]กระแสเงินสด!EA116</f>
        <v>11810.919830000001</v>
      </c>
      <c r="O28" s="82">
        <f>SUM(D28:N28)</f>
        <v>306634.15169999999</v>
      </c>
    </row>
    <row r="29" spans="1:15">
      <c r="A29" s="97"/>
      <c r="B29" s="110"/>
      <c r="C29" s="99" t="s">
        <v>133</v>
      </c>
      <c r="D29" s="100">
        <f>SUM(D28)</f>
        <v>147983.31466</v>
      </c>
      <c r="E29" s="100">
        <f t="shared" ref="E29:N29" si="4">SUM(E28)</f>
        <v>26538.528299999998</v>
      </c>
      <c r="F29" s="100">
        <f t="shared" si="4"/>
        <v>21053.294559999998</v>
      </c>
      <c r="G29" s="100">
        <f t="shared" si="4"/>
        <v>24613.084139999999</v>
      </c>
      <c r="H29" s="100">
        <f t="shared" si="4"/>
        <v>18992.733899999999</v>
      </c>
      <c r="I29" s="100">
        <f t="shared" si="4"/>
        <v>14154.410900000001</v>
      </c>
      <c r="J29" s="100">
        <f t="shared" si="4"/>
        <v>12964.71658</v>
      </c>
      <c r="K29" s="100">
        <f t="shared" si="4"/>
        <v>8779.0922499999997</v>
      </c>
      <c r="L29" s="100">
        <f t="shared" si="4"/>
        <v>8530.2229000000007</v>
      </c>
      <c r="M29" s="100">
        <f t="shared" si="4"/>
        <v>11213.83368</v>
      </c>
      <c r="N29" s="100">
        <f t="shared" si="4"/>
        <v>11810.919830000001</v>
      </c>
      <c r="O29" s="100">
        <f>SUM(O28)</f>
        <v>306634.15169999999</v>
      </c>
    </row>
    <row r="30" spans="1:15">
      <c r="A30" s="104"/>
      <c r="B30" s="105" t="s">
        <v>134</v>
      </c>
      <c r="C30" s="111"/>
      <c r="D30" s="80"/>
      <c r="E30" s="80"/>
      <c r="F30" s="80"/>
      <c r="G30" s="80"/>
      <c r="H30" s="80"/>
      <c r="I30" s="80"/>
      <c r="J30" s="80"/>
      <c r="K30" s="80"/>
      <c r="L30" s="82"/>
      <c r="M30" s="82"/>
      <c r="N30" s="82"/>
      <c r="O30" s="112"/>
    </row>
    <row r="31" spans="1:15">
      <c r="A31" s="104"/>
      <c r="B31" s="113"/>
      <c r="C31" s="74" t="s">
        <v>135</v>
      </c>
      <c r="D31" s="80">
        <f>[1]กระแสเงินสด!K119</f>
        <v>6698.0074999999997</v>
      </c>
      <c r="E31" s="80">
        <f>[1]กระแสเงินสด!W119</f>
        <v>874.51700000000005</v>
      </c>
      <c r="F31" s="80">
        <f>[1]กระแสเงินสด!AI119</f>
        <v>2122.7179999999998</v>
      </c>
      <c r="G31" s="80">
        <f>[1]กระแสเงินสด!AU119</f>
        <v>0</v>
      </c>
      <c r="H31" s="80">
        <f>[1]กระแสเงินสด!BG119</f>
        <v>371.84</v>
      </c>
      <c r="I31" s="80">
        <f>[1]กระแสเงินสด!BS119</f>
        <v>904.12800000000004</v>
      </c>
      <c r="J31" s="80">
        <f>[1]กระแสเงินสด!CE119</f>
        <v>1146.1880000000001</v>
      </c>
      <c r="K31" s="80">
        <f>[1]กระแสเงินสด!CQ119</f>
        <v>2125.4292</v>
      </c>
      <c r="L31" s="82">
        <f>[1]กระแสเงินสด!DC119</f>
        <v>347.23200000000003</v>
      </c>
      <c r="M31" s="82">
        <f>[1]กระแสเงินสด!DO119</f>
        <v>503.85199999999998</v>
      </c>
      <c r="N31" s="82">
        <f>[1]กระแสเงินสด!EA119</f>
        <v>493.19</v>
      </c>
      <c r="O31" s="82">
        <f>SUM(D31:N31)</f>
        <v>15587.101700000003</v>
      </c>
    </row>
    <row r="32" spans="1:15">
      <c r="A32" s="97"/>
      <c r="B32" s="110"/>
      <c r="C32" s="99" t="s">
        <v>136</v>
      </c>
      <c r="D32" s="100">
        <f t="shared" ref="D32:N32" si="5">SUM(D31)</f>
        <v>6698.0074999999997</v>
      </c>
      <c r="E32" s="100">
        <f t="shared" si="5"/>
        <v>874.51700000000005</v>
      </c>
      <c r="F32" s="100">
        <f t="shared" si="5"/>
        <v>2122.7179999999998</v>
      </c>
      <c r="G32" s="100">
        <f t="shared" si="5"/>
        <v>0</v>
      </c>
      <c r="H32" s="100">
        <f t="shared" si="5"/>
        <v>371.84</v>
      </c>
      <c r="I32" s="100">
        <f t="shared" si="5"/>
        <v>904.12800000000004</v>
      </c>
      <c r="J32" s="100">
        <f t="shared" si="5"/>
        <v>1146.1880000000001</v>
      </c>
      <c r="K32" s="100">
        <f t="shared" si="5"/>
        <v>2125.4292</v>
      </c>
      <c r="L32" s="100">
        <f t="shared" si="5"/>
        <v>347.23200000000003</v>
      </c>
      <c r="M32" s="100">
        <f t="shared" si="5"/>
        <v>503.85199999999998</v>
      </c>
      <c r="N32" s="100">
        <f t="shared" si="5"/>
        <v>493.19</v>
      </c>
      <c r="O32" s="100">
        <f>SUM(O31)</f>
        <v>15587.101700000003</v>
      </c>
    </row>
    <row r="33" spans="1:15">
      <c r="A33" s="101"/>
      <c r="B33" s="73" t="s">
        <v>137</v>
      </c>
      <c r="C33" s="74"/>
      <c r="D33" s="80"/>
      <c r="E33" s="80"/>
      <c r="F33" s="80"/>
      <c r="G33" s="80"/>
      <c r="H33" s="80"/>
      <c r="I33" s="80"/>
      <c r="J33" s="80"/>
      <c r="K33" s="80"/>
      <c r="L33" s="82"/>
      <c r="M33" s="82"/>
      <c r="N33" s="82"/>
      <c r="O33" s="80"/>
    </row>
    <row r="34" spans="1:15" ht="11.25" customHeight="1">
      <c r="A34" s="77"/>
      <c r="B34" s="114"/>
      <c r="C34" s="79" t="s">
        <v>138</v>
      </c>
      <c r="D34" s="80">
        <f>[1]กระแสเงินสด!K122</f>
        <v>340</v>
      </c>
      <c r="E34" s="80">
        <f>[1]กระแสเงินสด!W122</f>
        <v>0</v>
      </c>
      <c r="F34" s="80">
        <f>[1]กระแสเงินสด!AI122</f>
        <v>0</v>
      </c>
      <c r="G34" s="80">
        <f>[1]กระแสเงินสด!AU122</f>
        <v>0</v>
      </c>
      <c r="H34" s="80">
        <f>[1]กระแสเงินสด!BG122</f>
        <v>0</v>
      </c>
      <c r="I34" s="80">
        <f>[1]กระแสเงินสด!BS122</f>
        <v>0</v>
      </c>
      <c r="J34" s="80">
        <f>[1]กระแสเงินสด!CE122</f>
        <v>0</v>
      </c>
      <c r="K34" s="80">
        <f>[1]กระแสเงินสด!CQ122</f>
        <v>0</v>
      </c>
      <c r="L34" s="81">
        <f>[1]กระแสเงินสด!DC122</f>
        <v>0</v>
      </c>
      <c r="M34" s="82">
        <f>[1]กระแสเงินสด!DO122</f>
        <v>0</v>
      </c>
      <c r="N34" s="82">
        <f>[1]กระแสเงินสด!EA122</f>
        <v>0</v>
      </c>
      <c r="O34" s="82">
        <f t="shared" ref="O34:O44" si="6">SUM(D34:N34)</f>
        <v>340</v>
      </c>
    </row>
    <row r="35" spans="1:15" ht="11.25" customHeight="1">
      <c r="A35" s="83"/>
      <c r="B35" s="115"/>
      <c r="C35" s="102" t="s">
        <v>139</v>
      </c>
      <c r="D35" s="86">
        <f>[1]กระแสเงินสด!K123</f>
        <v>22296.238550000002</v>
      </c>
      <c r="E35" s="87">
        <f>[1]กระแสเงินสด!W123</f>
        <v>344.93509999999998</v>
      </c>
      <c r="F35" s="87">
        <f>[1]กระแสเงินสด!AI123</f>
        <v>542.75652000000002</v>
      </c>
      <c r="G35" s="87">
        <f>[1]กระแสเงินสด!AU123</f>
        <v>559.577</v>
      </c>
      <c r="H35" s="87">
        <f>[1]กระแสเงินสด!BG123</f>
        <v>1838.9459999999999</v>
      </c>
      <c r="I35" s="87">
        <f>[1]กระแสเงินสด!BS123</f>
        <v>492.68299999999999</v>
      </c>
      <c r="J35" s="87">
        <f>[1]กระแสเงินสด!CE123</f>
        <v>308.84909000000005</v>
      </c>
      <c r="K35" s="87">
        <f>[1]กระแสเงินสด!CQ123</f>
        <v>434.99</v>
      </c>
      <c r="L35" s="86">
        <f>[1]กระแสเงินสด!DC123</f>
        <v>506.68979999999999</v>
      </c>
      <c r="M35" s="82">
        <f>[1]กระแสเงินสด!DO123</f>
        <v>205.45500000000001</v>
      </c>
      <c r="N35" s="82">
        <f>[1]กระแสเงินสด!EA123</f>
        <v>316.7</v>
      </c>
      <c r="O35" s="82">
        <f t="shared" si="6"/>
        <v>27847.820060000005</v>
      </c>
    </row>
    <row r="36" spans="1:15" ht="11.25" customHeight="1">
      <c r="A36" s="91"/>
      <c r="B36" s="92"/>
      <c r="C36" s="116" t="s">
        <v>140</v>
      </c>
      <c r="D36" s="86">
        <f>[1]กระแสเงินสด!K124</f>
        <v>367.36</v>
      </c>
      <c r="E36" s="87">
        <f>[1]กระแสเงินสด!W124</f>
        <v>0</v>
      </c>
      <c r="F36" s="87">
        <f>[1]กระแสเงินสด!AI124</f>
        <v>0</v>
      </c>
      <c r="G36" s="87">
        <f>[1]กระแสเงินสด!AU124</f>
        <v>0</v>
      </c>
      <c r="H36" s="87">
        <f>[1]กระแสเงินสด!BG124</f>
        <v>0</v>
      </c>
      <c r="I36" s="87">
        <f>[1]กระแสเงินสด!BS124</f>
        <v>0</v>
      </c>
      <c r="J36" s="87">
        <f>[1]กระแสเงินสด!CE124</f>
        <v>0</v>
      </c>
      <c r="K36" s="87">
        <f>[1]กระแสเงินสด!CQ124</f>
        <v>0</v>
      </c>
      <c r="L36" s="86">
        <f>[1]กระแสเงินสด!DC124</f>
        <v>0</v>
      </c>
      <c r="M36" s="82">
        <f>[1]กระแสเงินสด!DO124</f>
        <v>0</v>
      </c>
      <c r="N36" s="82">
        <f>[1]กระแสเงินสด!EA124</f>
        <v>0</v>
      </c>
      <c r="O36" s="82">
        <f t="shared" si="6"/>
        <v>367.36</v>
      </c>
    </row>
    <row r="37" spans="1:15">
      <c r="A37" s="83"/>
      <c r="B37" s="115"/>
      <c r="C37" s="102" t="s">
        <v>141</v>
      </c>
      <c r="D37" s="86">
        <f>[1]กระแสเงินสด!K125</f>
        <v>5576.7148200000001</v>
      </c>
      <c r="E37" s="87">
        <f>[1]กระแสเงินสด!W125</f>
        <v>10</v>
      </c>
      <c r="F37" s="87">
        <f>[1]กระแสเงินสด!AI125</f>
        <v>50</v>
      </c>
      <c r="G37" s="87">
        <f>[1]กระแสเงินสด!AU125</f>
        <v>40.840000000000003</v>
      </c>
      <c r="H37" s="87">
        <f>[1]กระแสเงินสด!BG125</f>
        <v>3.7</v>
      </c>
      <c r="I37" s="87">
        <f>[1]กระแสเงินสด!BS125</f>
        <v>0.5</v>
      </c>
      <c r="J37" s="87">
        <f>[1]กระแสเงินสด!CE125</f>
        <v>4523.8041600000006</v>
      </c>
      <c r="K37" s="87">
        <f>[1]กระแสเงินสด!CQ125</f>
        <v>7.7569999999999997</v>
      </c>
      <c r="L37" s="86">
        <f>[1]กระแสเงินสด!DC125</f>
        <v>62.348699999999994</v>
      </c>
      <c r="M37" s="82">
        <f>[1]กระแสเงินสด!DO125</f>
        <v>104.46998000000001</v>
      </c>
      <c r="N37" s="82">
        <f>[1]กระแสเงินสด!EA125</f>
        <v>1.262</v>
      </c>
      <c r="O37" s="82">
        <f t="shared" si="6"/>
        <v>10381.396660000002</v>
      </c>
    </row>
    <row r="38" spans="1:15">
      <c r="A38" s="83"/>
      <c r="B38" s="115"/>
      <c r="C38" s="102" t="s">
        <v>142</v>
      </c>
      <c r="D38" s="86">
        <f>[1]กระแสเงินสด!K126</f>
        <v>1088.08025</v>
      </c>
      <c r="E38" s="87">
        <f>[1]กระแสเงินสด!W126</f>
        <v>375.91068000000001</v>
      </c>
      <c r="F38" s="87">
        <f>[1]กระแสเงินสด!AI126</f>
        <v>215.82809</v>
      </c>
      <c r="G38" s="87">
        <f>[1]กระแสเงินสด!AU126</f>
        <v>97.536969999999997</v>
      </c>
      <c r="H38" s="87">
        <f>[1]กระแสเงินสด!BG126</f>
        <v>199.08953</v>
      </c>
      <c r="I38" s="87">
        <f>[1]กระแสเงินสด!BS126</f>
        <v>60.212489999999995</v>
      </c>
      <c r="J38" s="87">
        <f>[1]กระแสเงินสด!CE126</f>
        <v>57.384250000000002</v>
      </c>
      <c r="K38" s="87">
        <f>[1]กระแสเงินสด!CQ126</f>
        <v>56.06861</v>
      </c>
      <c r="L38" s="86">
        <f>[1]กระแสเงินสด!DC126</f>
        <v>66.465320000000006</v>
      </c>
      <c r="M38" s="82">
        <f>[1]กระแสเงินสด!DO126</f>
        <v>93.577830000000006</v>
      </c>
      <c r="N38" s="82">
        <f>[1]กระแสเงินสด!EA126</f>
        <v>81.414869999999993</v>
      </c>
      <c r="O38" s="82">
        <f t="shared" si="6"/>
        <v>2391.5688899999996</v>
      </c>
    </row>
    <row r="39" spans="1:15">
      <c r="A39" s="88"/>
      <c r="B39" s="117"/>
      <c r="C39" s="90" t="s">
        <v>143</v>
      </c>
      <c r="D39" s="86">
        <f>[1]กระแสเงินสด!K127</f>
        <v>775.30200000000002</v>
      </c>
      <c r="E39" s="87">
        <f>[1]กระแสเงินสด!W127</f>
        <v>269.334</v>
      </c>
      <c r="F39" s="87">
        <f>[1]กระแสเงินสด!AI127</f>
        <v>0</v>
      </c>
      <c r="G39" s="87">
        <f>[1]กระแสเงินสด!AU127</f>
        <v>85.927999999999997</v>
      </c>
      <c r="H39" s="87">
        <f>[1]กระแสเงินสด!BG127</f>
        <v>24.655000000000001</v>
      </c>
      <c r="I39" s="87">
        <f>[1]กระแสเงินสด!BS127</f>
        <v>0</v>
      </c>
      <c r="J39" s="87">
        <f>[1]กระแสเงินสด!CE127</f>
        <v>58.561999999999998</v>
      </c>
      <c r="K39" s="87">
        <f>[1]กระแสเงินสด!CQ127</f>
        <v>169.50295</v>
      </c>
      <c r="L39" s="86">
        <f>[1]กระแสเงินสด!DC127</f>
        <v>168.08500000000001</v>
      </c>
      <c r="M39" s="82">
        <f>[1]กระแสเงินสด!DO127</f>
        <v>97.923000000000002</v>
      </c>
      <c r="N39" s="82">
        <f>[1]กระแสเงินสด!EA127</f>
        <v>7.2</v>
      </c>
      <c r="O39" s="82">
        <f t="shared" si="6"/>
        <v>1656.4919499999999</v>
      </c>
    </row>
    <row r="40" spans="1:15">
      <c r="A40" s="88"/>
      <c r="B40" s="117"/>
      <c r="C40" s="118" t="s">
        <v>144</v>
      </c>
      <c r="D40" s="86">
        <f>[1]กระแสเงินสด!K128</f>
        <v>6018.7439999999997</v>
      </c>
      <c r="E40" s="87">
        <f>[1]กระแสเงินสด!W128</f>
        <v>730.88400000000001</v>
      </c>
      <c r="F40" s="87">
        <f>[1]กระแสเงินสด!AI128</f>
        <v>1210.932</v>
      </c>
      <c r="G40" s="87">
        <f>[1]กระแสเงินสด!AU128</f>
        <v>469.51</v>
      </c>
      <c r="H40" s="87">
        <f>[1]กระแสเงินสด!BG128</f>
        <v>1202.78</v>
      </c>
      <c r="I40" s="87">
        <f>[1]กระแสเงินสด!BS128</f>
        <v>673.28599999999994</v>
      </c>
      <c r="J40" s="87">
        <f>[1]กระแสเงินสด!CE128</f>
        <v>623.31600000000003</v>
      </c>
      <c r="K40" s="87">
        <f>[1]กระแสเงินสด!CQ128</f>
        <v>646.99800000000005</v>
      </c>
      <c r="L40" s="86">
        <f>[1]กระแสเงินสด!DC128</f>
        <v>266.13600000000002</v>
      </c>
      <c r="M40" s="82">
        <f>[1]กระแสเงินสด!DO128</f>
        <v>369.846</v>
      </c>
      <c r="N40" s="82">
        <f>[1]กระแสเงินสด!EA128</f>
        <v>736.76599999999996</v>
      </c>
      <c r="O40" s="82">
        <f t="shared" si="6"/>
        <v>12949.198</v>
      </c>
    </row>
    <row r="41" spans="1:15">
      <c r="A41" s="83"/>
      <c r="B41" s="84"/>
      <c r="C41" s="119" t="s">
        <v>145</v>
      </c>
      <c r="D41" s="86">
        <f>[1]กระแสเงินสด!K129</f>
        <v>0</v>
      </c>
      <c r="E41" s="87">
        <f>[1]กระแสเงินสด!W129</f>
        <v>0</v>
      </c>
      <c r="F41" s="87">
        <f>[1]กระแสเงินสด!AI129</f>
        <v>0</v>
      </c>
      <c r="G41" s="87">
        <f>[1]กระแสเงินสด!AU129</f>
        <v>0</v>
      </c>
      <c r="H41" s="87">
        <f>[1]กระแสเงินสด!BG129</f>
        <v>0</v>
      </c>
      <c r="I41" s="87">
        <f>[1]กระแสเงินสด!BS129</f>
        <v>28.02</v>
      </c>
      <c r="J41" s="87">
        <f>[1]กระแสเงินสด!CE129</f>
        <v>0.47</v>
      </c>
      <c r="K41" s="87">
        <f>[1]กระแสเงินสด!CQ129</f>
        <v>13.342000000000001</v>
      </c>
      <c r="L41" s="86">
        <f>[1]กระแสเงินสด!DC129</f>
        <v>0</v>
      </c>
      <c r="M41" s="82">
        <f>[1]กระแสเงินสด!DO129</f>
        <v>0</v>
      </c>
      <c r="N41" s="82">
        <f>[1]กระแสเงินสด!EA129</f>
        <v>0</v>
      </c>
      <c r="O41" s="82">
        <f t="shared" si="6"/>
        <v>41.832000000000001</v>
      </c>
    </row>
    <row r="42" spans="1:15">
      <c r="A42" s="101"/>
      <c r="B42" s="120"/>
      <c r="C42" s="121" t="s">
        <v>146</v>
      </c>
      <c r="D42" s="86">
        <f>[1]กระแสเงินสด!K130</f>
        <v>721.65</v>
      </c>
      <c r="E42" s="87">
        <f>[1]กระแสเงินสด!W130</f>
        <v>10</v>
      </c>
      <c r="F42" s="87">
        <f>[1]กระแสเงินสด!AI130</f>
        <v>0</v>
      </c>
      <c r="G42" s="87">
        <f>[1]กระแสเงินสด!AU130</f>
        <v>0</v>
      </c>
      <c r="H42" s="87">
        <f>[1]กระแสเงินสด!BG130</f>
        <v>0</v>
      </c>
      <c r="I42" s="87">
        <f>[1]กระแสเงินสด!BS130</f>
        <v>0</v>
      </c>
      <c r="J42" s="87">
        <f>[1]กระแสเงินสด!CE130</f>
        <v>0</v>
      </c>
      <c r="K42" s="87">
        <f>[1]กระแสเงินสด!CQ130</f>
        <v>0</v>
      </c>
      <c r="L42" s="86">
        <f>[1]กระแสเงินสด!DC130</f>
        <v>0</v>
      </c>
      <c r="M42" s="82">
        <f>[1]กระแสเงินสด!DO130</f>
        <v>0</v>
      </c>
      <c r="N42" s="82">
        <f>[1]กระแสเงินสด!EA130</f>
        <v>0</v>
      </c>
      <c r="O42" s="82">
        <f t="shared" si="6"/>
        <v>731.65</v>
      </c>
    </row>
    <row r="43" spans="1:15">
      <c r="A43" s="101"/>
      <c r="B43" s="84"/>
      <c r="C43" s="122" t="s">
        <v>147</v>
      </c>
      <c r="D43" s="86">
        <f>[1]กระแสเงินสด!K131</f>
        <v>266.65102999999999</v>
      </c>
      <c r="E43" s="87">
        <f>[1]กระแสเงินสด!W131</f>
        <v>1256.8372899999999</v>
      </c>
      <c r="F43" s="87">
        <f>[1]กระแสเงินสด!AI131</f>
        <v>1122.57771</v>
      </c>
      <c r="G43" s="87">
        <f>[1]กระแสเงินสด!AU131</f>
        <v>1407.7306799999999</v>
      </c>
      <c r="H43" s="87">
        <f>[1]กระแสเงินสด!BG131</f>
        <v>889.41769999999997</v>
      </c>
      <c r="I43" s="87">
        <f>[1]กระแสเงินสด!BS131</f>
        <v>762.71726999999987</v>
      </c>
      <c r="J43" s="87">
        <f>[1]กระแสเงินสด!CE131</f>
        <v>668.64638000000002</v>
      </c>
      <c r="K43" s="87">
        <f>[1]กระแสเงินสด!CQ131</f>
        <v>563.04050999999993</v>
      </c>
      <c r="L43" s="86">
        <f>[1]กระแสเงินสด!DC131</f>
        <v>1209.1666499999999</v>
      </c>
      <c r="M43" s="82">
        <f>[1]กระแสเงินสด!DO131</f>
        <v>1247.4776999999999</v>
      </c>
      <c r="N43" s="82">
        <f>[1]กระแสเงินสด!EA131</f>
        <v>602.75616999999988</v>
      </c>
      <c r="O43" s="82">
        <f t="shared" si="6"/>
        <v>9997.0190899999998</v>
      </c>
    </row>
    <row r="44" spans="1:15">
      <c r="A44" s="83"/>
      <c r="B44" s="84"/>
      <c r="C44" s="123" t="s">
        <v>148</v>
      </c>
      <c r="D44" s="80">
        <f>[1]กระแสเงินสด!K132</f>
        <v>8711.6828000000005</v>
      </c>
      <c r="E44" s="80">
        <f>[1]กระแสเงินสด!W132</f>
        <v>619.89442000000008</v>
      </c>
      <c r="F44" s="80">
        <f>[1]กระแสเงินสด!AI132</f>
        <v>449.10700000000003</v>
      </c>
      <c r="G44" s="80">
        <f>[1]กระแสเงินสด!AU132</f>
        <v>724.31912</v>
      </c>
      <c r="H44" s="80">
        <f>[1]กระแสเงินสด!BG132</f>
        <v>927.34</v>
      </c>
      <c r="I44" s="80">
        <f>[1]กระแสเงินสด!BS132</f>
        <v>290.67</v>
      </c>
      <c r="J44" s="80">
        <f>[1]กระแสเงินสด!CE132</f>
        <v>296.14600000000002</v>
      </c>
      <c r="K44" s="80">
        <f>[1]กระแสเงินสด!CQ132</f>
        <v>191.88</v>
      </c>
      <c r="L44" s="82">
        <f>[1]กระแสเงินสด!DC132</f>
        <v>3.38</v>
      </c>
      <c r="M44" s="82">
        <f>[1]กระแสเงินสด!DO132</f>
        <v>234.69</v>
      </c>
      <c r="N44" s="82">
        <f>[1]กระแสเงินสด!EA132</f>
        <v>167.7268</v>
      </c>
      <c r="O44" s="82">
        <f t="shared" si="6"/>
        <v>12616.836140000001</v>
      </c>
    </row>
    <row r="45" spans="1:15">
      <c r="A45" s="97"/>
      <c r="B45" s="98"/>
      <c r="C45" s="99" t="s">
        <v>149</v>
      </c>
      <c r="D45" s="100">
        <f t="shared" ref="D45:N45" si="7">SUM(D34:D44)</f>
        <v>46162.423450000009</v>
      </c>
      <c r="E45" s="100">
        <f t="shared" si="7"/>
        <v>3617.79549</v>
      </c>
      <c r="F45" s="100">
        <f t="shared" si="7"/>
        <v>3591.2013200000001</v>
      </c>
      <c r="G45" s="100">
        <f t="shared" si="7"/>
        <v>3385.4417700000004</v>
      </c>
      <c r="H45" s="100">
        <f t="shared" si="7"/>
        <v>5085.9282300000004</v>
      </c>
      <c r="I45" s="100">
        <f t="shared" si="7"/>
        <v>2308.0887599999996</v>
      </c>
      <c r="J45" s="100">
        <f t="shared" si="7"/>
        <v>6537.1778800000002</v>
      </c>
      <c r="K45" s="100">
        <f t="shared" si="7"/>
        <v>2083.5790700000002</v>
      </c>
      <c r="L45" s="100">
        <f t="shared" si="7"/>
        <v>2282.2714700000001</v>
      </c>
      <c r="M45" s="100">
        <f t="shared" si="7"/>
        <v>2353.4395099999997</v>
      </c>
      <c r="N45" s="100">
        <f t="shared" si="7"/>
        <v>1913.8258399999997</v>
      </c>
      <c r="O45" s="100">
        <f>SUM(O34:O44)</f>
        <v>79321.172790000026</v>
      </c>
    </row>
    <row r="46" spans="1:15" ht="23.25" customHeight="1">
      <c r="A46" s="124"/>
      <c r="B46" s="114" t="s">
        <v>150</v>
      </c>
      <c r="C46" s="125"/>
      <c r="D46" s="80">
        <f>[1]กระแสเงินสด!K134</f>
        <v>72461.925189999936</v>
      </c>
      <c r="E46" s="80">
        <f>[1]กระแสเงินสด!W134</f>
        <v>15759.756620000006</v>
      </c>
      <c r="F46" s="80">
        <f>[1]กระแสเงินสด!AI134</f>
        <v>5841.9906100000289</v>
      </c>
      <c r="G46" s="80">
        <f>[1]กระแสเงินสด!AU134</f>
        <v>4311.2889000000059</v>
      </c>
      <c r="H46" s="80">
        <f>[1]กระแสเงินสด!BG134</f>
        <v>6235.6724499999955</v>
      </c>
      <c r="I46" s="80">
        <f>[1]กระแสเงินสด!BS134</f>
        <v>6708.2152000000033</v>
      </c>
      <c r="J46" s="80">
        <f>[1]กระแสเงินสด!CE134</f>
        <v>5649.625289999999</v>
      </c>
      <c r="K46" s="80">
        <f>[1]กระแสเงินสด!CQ134</f>
        <v>0</v>
      </c>
      <c r="L46" s="82">
        <f>[1]กระแสเงินสด!DC134</f>
        <v>2981.7413300000057</v>
      </c>
      <c r="M46" s="82">
        <f>[1]กระแสเงินสด!DO134</f>
        <v>2009.266370000001</v>
      </c>
      <c r="N46" s="82">
        <f>[1]กระแสเงินสด!EA134</f>
        <v>586.73260999999945</v>
      </c>
      <c r="O46" s="82">
        <f>SUM(D46:N46)</f>
        <v>122546.21456999997</v>
      </c>
    </row>
    <row r="47" spans="1:15" ht="24" customHeight="1">
      <c r="A47" s="126"/>
      <c r="B47" s="127"/>
      <c r="C47" s="128" t="s">
        <v>151</v>
      </c>
      <c r="D47" s="129">
        <f>D15+D26+D29+D32+D45+D46</f>
        <v>646208.1351999999</v>
      </c>
      <c r="E47" s="129">
        <f t="shared" ref="E47:K47" si="8">E15+E26+E29+E32+E45+E46</f>
        <v>116063.86395000003</v>
      </c>
      <c r="F47" s="129">
        <f t="shared" si="8"/>
        <v>91952.537340000024</v>
      </c>
      <c r="G47" s="129">
        <f t="shared" si="8"/>
        <v>95890.074290000004</v>
      </c>
      <c r="H47" s="129">
        <f t="shared" si="8"/>
        <v>87510.013529999997</v>
      </c>
      <c r="I47" s="129">
        <f t="shared" si="8"/>
        <v>56345.438490000008</v>
      </c>
      <c r="J47" s="129">
        <f t="shared" si="8"/>
        <v>53442.675020000002</v>
      </c>
      <c r="K47" s="129">
        <f t="shared" si="8"/>
        <v>36271.577629999992</v>
      </c>
      <c r="L47" s="129">
        <f>L15+L26+L29+L32+L45+L46</f>
        <v>40585.147110000013</v>
      </c>
      <c r="M47" s="129">
        <f>M15+M26+M29+M32+M45+M46</f>
        <v>44812.344649999999</v>
      </c>
      <c r="N47" s="129">
        <f>N15+N26+N29+N32+N45+N46</f>
        <v>27407.172449999998</v>
      </c>
      <c r="O47" s="129">
        <f>O15+O26+O29+O32+O45+O46</f>
        <v>1296488.97966</v>
      </c>
    </row>
    <row r="48" spans="1:15">
      <c r="A48" s="105"/>
      <c r="B48" s="105"/>
      <c r="C48" s="105"/>
      <c r="D48" s="130"/>
      <c r="E48" s="130"/>
      <c r="F48" s="130"/>
      <c r="G48" s="130"/>
      <c r="H48" s="131"/>
      <c r="I48" s="131"/>
      <c r="J48" s="130"/>
      <c r="K48" s="130"/>
      <c r="L48" s="130"/>
      <c r="M48" s="130"/>
      <c r="N48" s="130"/>
      <c r="O48" s="130"/>
    </row>
    <row r="49" spans="1:15">
      <c r="A49" s="105"/>
      <c r="B49" s="105"/>
      <c r="C49" s="105"/>
      <c r="D49" s="130"/>
      <c r="E49" s="130"/>
      <c r="F49" s="130"/>
      <c r="G49" s="130"/>
      <c r="H49" s="131"/>
      <c r="I49" s="131"/>
      <c r="J49" s="130"/>
      <c r="K49" s="130"/>
      <c r="L49" s="130"/>
      <c r="M49" s="130"/>
      <c r="N49" s="130"/>
      <c r="O49" s="130"/>
    </row>
    <row r="50" spans="1:15">
      <c r="A50" s="105"/>
      <c r="B50" s="105"/>
      <c r="C50" s="105"/>
      <c r="D50" s="130"/>
      <c r="E50" s="130"/>
      <c r="F50" s="130"/>
      <c r="G50" s="130"/>
      <c r="H50" s="131"/>
      <c r="I50" s="131"/>
      <c r="J50" s="130"/>
      <c r="K50" s="130"/>
      <c r="L50" s="130"/>
      <c r="M50" s="130"/>
      <c r="N50" s="130"/>
      <c r="O50" s="130"/>
    </row>
    <row r="51" spans="1:15">
      <c r="A51" s="105"/>
      <c r="B51" s="105"/>
      <c r="C51" s="105"/>
      <c r="D51" s="130"/>
      <c r="E51" s="130"/>
      <c r="F51" s="130"/>
      <c r="G51" s="130"/>
      <c r="H51" s="131"/>
      <c r="I51" s="131"/>
      <c r="J51" s="130"/>
      <c r="K51" s="130"/>
      <c r="L51" s="130"/>
      <c r="M51" s="130"/>
      <c r="N51" s="130"/>
      <c r="O51" s="130"/>
    </row>
    <row r="52" spans="1:15">
      <c r="A52" s="105"/>
      <c r="B52" s="105"/>
      <c r="C52" s="105"/>
      <c r="D52" s="130"/>
      <c r="E52" s="130"/>
      <c r="F52" s="130"/>
      <c r="G52" s="130"/>
      <c r="H52" s="131"/>
      <c r="I52" s="131"/>
      <c r="J52" s="130"/>
      <c r="K52" s="130"/>
      <c r="L52" s="130"/>
      <c r="M52" s="130"/>
      <c r="N52" s="130"/>
      <c r="O52" s="130"/>
    </row>
    <row r="53" spans="1:15">
      <c r="A53" s="105"/>
      <c r="B53" s="105"/>
      <c r="C53" s="105"/>
      <c r="D53" s="130"/>
      <c r="E53" s="130"/>
      <c r="F53" s="130"/>
      <c r="G53" s="130"/>
      <c r="H53" s="131"/>
      <c r="I53" s="131"/>
      <c r="J53" s="130"/>
      <c r="K53" s="130"/>
      <c r="L53" s="130"/>
      <c r="M53" s="130"/>
      <c r="N53" s="130"/>
      <c r="O53" s="130"/>
    </row>
    <row r="54" spans="1:15" ht="22.5" customHeight="1">
      <c r="A54" s="1" t="s">
        <v>152</v>
      </c>
    </row>
    <row r="55" spans="1:15" ht="24.75" customHeight="1">
      <c r="A55" s="207" t="s">
        <v>1</v>
      </c>
      <c r="B55" s="208"/>
      <c r="C55" s="209"/>
      <c r="D55" s="189" t="s">
        <v>2</v>
      </c>
      <c r="E55" s="189" t="s">
        <v>3</v>
      </c>
      <c r="F55" s="189" t="s">
        <v>4</v>
      </c>
      <c r="G55" s="189" t="s">
        <v>5</v>
      </c>
      <c r="H55" s="189" t="s">
        <v>6</v>
      </c>
      <c r="I55" s="189" t="s">
        <v>7</v>
      </c>
      <c r="J55" s="189" t="s">
        <v>8</v>
      </c>
      <c r="K55" s="189" t="s">
        <v>9</v>
      </c>
      <c r="L55" s="189" t="s">
        <v>10</v>
      </c>
      <c r="M55" s="189" t="s">
        <v>11</v>
      </c>
      <c r="N55" s="189" t="s">
        <v>12</v>
      </c>
      <c r="O55" s="182" t="s">
        <v>13</v>
      </c>
    </row>
    <row r="56" spans="1:15" ht="22.5" customHeight="1">
      <c r="A56" s="210"/>
      <c r="B56" s="211"/>
      <c r="C56" s="212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83"/>
    </row>
    <row r="57" spans="1:15">
      <c r="A57" s="201" t="s">
        <v>153</v>
      </c>
      <c r="B57" s="202"/>
      <c r="C57" s="203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</row>
    <row r="58" spans="1:15">
      <c r="A58" s="133"/>
      <c r="B58" s="134" t="s">
        <v>154</v>
      </c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</row>
    <row r="59" spans="1:15">
      <c r="A59" s="136"/>
      <c r="B59" s="137"/>
      <c r="C59" s="138" t="s">
        <v>155</v>
      </c>
      <c r="D59" s="139">
        <f>[1]กระแสเงินสด!K138</f>
        <v>93390.485300000015</v>
      </c>
      <c r="E59" s="139">
        <f>[1]กระแสเงินสด!W138</f>
        <v>19233.365729999998</v>
      </c>
      <c r="F59" s="139">
        <f>[1]กระแสเงินสด!AI138</f>
        <v>17944.025770000004</v>
      </c>
      <c r="G59" s="139">
        <f>[1]กระแสเงินสด!AU138</f>
        <v>13785.32098</v>
      </c>
      <c r="H59" s="139">
        <f>[1]กระแสเงินสด!BG138</f>
        <v>12375.03638</v>
      </c>
      <c r="I59" s="139">
        <f>[1]กระแสเงินสด!BS138</f>
        <v>9220.0527100000018</v>
      </c>
      <c r="J59" s="139">
        <f>[1]กระแสเงินสด!CE138</f>
        <v>4460.3872899999988</v>
      </c>
      <c r="K59" s="139">
        <f>[1]กระแสเงินสด!CQ138</f>
        <v>4775.1405999999997</v>
      </c>
      <c r="L59" s="140">
        <f>[1]กระแสเงินสด!DC138</f>
        <v>8236.3732899999995</v>
      </c>
      <c r="M59" s="141">
        <f>[1]กระแสเงินสด!DO138</f>
        <v>3849.9109299999996</v>
      </c>
      <c r="N59" s="141">
        <f>[1]กระแสเงินสด!EA138</f>
        <v>1586.03504</v>
      </c>
      <c r="O59" s="82">
        <f t="shared" ref="O59:O71" si="9">SUM(D59:N59)</f>
        <v>188856.13402</v>
      </c>
    </row>
    <row r="60" spans="1:15">
      <c r="A60" s="142"/>
      <c r="B60" s="143"/>
      <c r="C60" s="144" t="s">
        <v>156</v>
      </c>
      <c r="D60" s="145">
        <f>[1]กระแสเงินสด!K139</f>
        <v>40015.26215000001</v>
      </c>
      <c r="E60" s="146">
        <f>[1]กระแสเงินสด!W139</f>
        <v>4902.3083200000001</v>
      </c>
      <c r="F60" s="146">
        <f>[1]กระแสเงินสด!AI139</f>
        <v>2402.5821500000002</v>
      </c>
      <c r="G60" s="146">
        <f>[1]กระแสเงินสด!AU139</f>
        <v>4339.6320900000001</v>
      </c>
      <c r="H60" s="146">
        <f>[1]กระแสเงินสด!BG139</f>
        <v>3893.2849000000015</v>
      </c>
      <c r="I60" s="146">
        <f>[1]กระแสเงินสด!BS139</f>
        <v>2103.6131399999995</v>
      </c>
      <c r="J60" s="146">
        <f>[1]กระแสเงินสด!CE139</f>
        <v>1947.2456500000001</v>
      </c>
      <c r="K60" s="146">
        <f>[1]กระแสเงินสด!CQ139</f>
        <v>3121.0709100000004</v>
      </c>
      <c r="L60" s="145">
        <f>[1]กระแสเงินสด!DC139</f>
        <v>1808.8245700000002</v>
      </c>
      <c r="M60" s="141">
        <f>[1]กระแสเงินสด!DO139</f>
        <v>2058.41273</v>
      </c>
      <c r="N60" s="141">
        <f>[1]กระแสเงินสด!EA139</f>
        <v>616.28079000000002</v>
      </c>
      <c r="O60" s="82">
        <f t="shared" si="9"/>
        <v>67208.517400000012</v>
      </c>
    </row>
    <row r="61" spans="1:15">
      <c r="A61" s="142"/>
      <c r="B61" s="143"/>
      <c r="C61" s="144" t="s">
        <v>157</v>
      </c>
      <c r="D61" s="145">
        <f>[1]กระแสเงินสด!K140</f>
        <v>47610.626890000007</v>
      </c>
      <c r="E61" s="146">
        <f>[1]กระแสเงินสด!W140</f>
        <v>9278.5660000000007</v>
      </c>
      <c r="F61" s="146">
        <f>[1]กระแสเงินสด!AI140</f>
        <v>7225.6361699999989</v>
      </c>
      <c r="G61" s="146">
        <f>[1]กระแสเงินสด!AU140</f>
        <v>9241.5016300000007</v>
      </c>
      <c r="H61" s="146">
        <f>[1]กระแสเงินสด!BG140</f>
        <v>4860.3270000000002</v>
      </c>
      <c r="I61" s="146">
        <f>[1]กระแสเงินสด!BS140</f>
        <v>6028.44</v>
      </c>
      <c r="J61" s="146">
        <f>[1]กระแสเงินสด!CE140</f>
        <v>3062.4630000000002</v>
      </c>
      <c r="K61" s="146">
        <f>[1]กระแสเงินสด!CQ140</f>
        <v>759.11559999999997</v>
      </c>
      <c r="L61" s="145">
        <f>[1]กระแสเงินสด!DC140</f>
        <v>4275.491</v>
      </c>
      <c r="M61" s="141">
        <f>[1]กระแสเงินสด!DO140</f>
        <v>3504.52</v>
      </c>
      <c r="N61" s="141">
        <f>[1]กระแสเงินสด!EA140</f>
        <v>1945.64</v>
      </c>
      <c r="O61" s="82">
        <f t="shared" si="9"/>
        <v>97792.327290000016</v>
      </c>
    </row>
    <row r="62" spans="1:15">
      <c r="A62" s="142"/>
      <c r="B62" s="143"/>
      <c r="C62" s="144" t="s">
        <v>158</v>
      </c>
      <c r="D62" s="145">
        <f>[1]กระแสเงินสด!K141</f>
        <v>31630.913</v>
      </c>
      <c r="E62" s="146">
        <f>[1]กระแสเงินสด!W141</f>
        <v>7670.4970000000003</v>
      </c>
      <c r="F62" s="146">
        <f>[1]กระแสเงินสด!AI141</f>
        <v>8803.9500000000007</v>
      </c>
      <c r="G62" s="146">
        <f>[1]กระแสเงินสด!AU141</f>
        <v>4520.9740000000002</v>
      </c>
      <c r="H62" s="146">
        <f>[1]กระแสเงินสด!BG141</f>
        <v>5369.1750000000002</v>
      </c>
      <c r="I62" s="146">
        <f>[1]กระแสเงินสด!BS141</f>
        <v>1834.568</v>
      </c>
      <c r="J62" s="146">
        <f>[1]กระแสเงินสด!CE141</f>
        <v>1169.4390000000001</v>
      </c>
      <c r="K62" s="146">
        <f>[1]กระแสเงินสด!CQ141</f>
        <v>2672.6559999999999</v>
      </c>
      <c r="L62" s="145">
        <f>[1]กระแสเงินสด!DC141</f>
        <v>2290.3041999999996</v>
      </c>
      <c r="M62" s="141">
        <f>[1]กระแสเงินสด!DO141</f>
        <v>2025.7145</v>
      </c>
      <c r="N62" s="141">
        <f>[1]กระแสเงินสด!EA141</f>
        <v>119.432</v>
      </c>
      <c r="O62" s="82">
        <f t="shared" si="9"/>
        <v>68107.622700000007</v>
      </c>
    </row>
    <row r="63" spans="1:15">
      <c r="A63" s="147"/>
      <c r="B63" s="148"/>
      <c r="C63" s="144" t="s">
        <v>159</v>
      </c>
      <c r="D63" s="145">
        <f>[1]กระแสเงินสด!K142</f>
        <v>9854.9855700000007</v>
      </c>
      <c r="E63" s="146">
        <f>[1]กระแสเงินสด!W142</f>
        <v>1400.634</v>
      </c>
      <c r="F63" s="146">
        <f>[1]กระแสเงินสด!AI142</f>
        <v>6826.1</v>
      </c>
      <c r="G63" s="146">
        <f>[1]กระแสเงินสด!AU142</f>
        <v>1814.6849999999999</v>
      </c>
      <c r="H63" s="146">
        <f>[1]กระแสเงินสด!BG142</f>
        <v>0</v>
      </c>
      <c r="I63" s="146">
        <f>[1]กระแสเงินสด!BS142</f>
        <v>1151.9031</v>
      </c>
      <c r="J63" s="146">
        <f>[1]กระแสเงินสด!CE142</f>
        <v>245.5</v>
      </c>
      <c r="K63" s="146">
        <f>[1]กระแสเงินสด!CQ142</f>
        <v>28.35</v>
      </c>
      <c r="L63" s="145">
        <f>[1]กระแสเงินสด!DC142</f>
        <v>149.31</v>
      </c>
      <c r="M63" s="141">
        <f>[1]กระแสเงินสด!DO142</f>
        <v>709.2</v>
      </c>
      <c r="N63" s="141">
        <f>[1]กระแสเงินสด!EA142</f>
        <v>0</v>
      </c>
      <c r="O63" s="82">
        <f t="shared" si="9"/>
        <v>22180.667670000003</v>
      </c>
    </row>
    <row r="64" spans="1:15">
      <c r="A64" s="147"/>
      <c r="B64" s="148"/>
      <c r="C64" s="144" t="s">
        <v>160</v>
      </c>
      <c r="D64" s="145">
        <f>[1]กระแสเงินสด!K143</f>
        <v>131077.99084000001</v>
      </c>
      <c r="E64" s="146">
        <f>[1]กระแสเงินสด!W143</f>
        <v>22814.573980000001</v>
      </c>
      <c r="F64" s="146">
        <f>[1]กระแสเงินสด!AI143</f>
        <v>19252.469560000001</v>
      </c>
      <c r="G64" s="146">
        <f>[1]กระแสเงินสด!AU143</f>
        <v>22092.663230000002</v>
      </c>
      <c r="H64" s="146">
        <f>[1]กระแสเงินสด!BG143</f>
        <v>16150.941640000001</v>
      </c>
      <c r="I64" s="146">
        <f>[1]กระแสเงินสด!BS143</f>
        <v>11818.091900000001</v>
      </c>
      <c r="J64" s="146">
        <f>[1]กระแสเงินสด!CE143</f>
        <v>10244.583710000001</v>
      </c>
      <c r="K64" s="146">
        <f>[1]กระแสเงินสด!CQ143</f>
        <v>7232.8857699999999</v>
      </c>
      <c r="L64" s="145">
        <f>[1]กระแสเงินสด!DC143</f>
        <v>7488.4029</v>
      </c>
      <c r="M64" s="141">
        <f>[1]กระแสเงินสด!DO143</f>
        <v>9692.3001400000012</v>
      </c>
      <c r="N64" s="141">
        <f>[1]กระแสเงินสด!EA143</f>
        <v>9961.4792600000001</v>
      </c>
      <c r="O64" s="82">
        <f t="shared" si="9"/>
        <v>267826.38293000002</v>
      </c>
    </row>
    <row r="65" spans="1:15">
      <c r="A65" s="147"/>
      <c r="B65" s="148"/>
      <c r="C65" s="144" t="s">
        <v>161</v>
      </c>
      <c r="D65" s="145">
        <f>[1]กระแสเงินสด!K144</f>
        <v>34881.204079999996</v>
      </c>
      <c r="E65" s="146">
        <f>[1]กระแสเงินสด!W144</f>
        <v>5614.8888399999996</v>
      </c>
      <c r="F65" s="146">
        <f>[1]กระแสเงินสด!AI144</f>
        <v>7672.4130500000001</v>
      </c>
      <c r="G65" s="146">
        <f>[1]กระแสเงินสด!AU144</f>
        <v>3922.50144</v>
      </c>
      <c r="H65" s="146">
        <f>[1]กระแสเงินสด!BG144</f>
        <v>4741.6721200000002</v>
      </c>
      <c r="I65" s="146">
        <f>[1]กระแสเงินสด!BS144</f>
        <v>2453.7860000000001</v>
      </c>
      <c r="J65" s="146">
        <f>[1]กระแสเงินสด!CE144</f>
        <v>2936.0914600000001</v>
      </c>
      <c r="K65" s="146">
        <f>[1]กระแสเงินสด!CQ144</f>
        <v>2646.1537499999999</v>
      </c>
      <c r="L65" s="145">
        <f>[1]กระแสเงินสด!DC144</f>
        <v>3096.826</v>
      </c>
      <c r="M65" s="141">
        <f>[1]กระแสเงินสด!DO144</f>
        <v>3079.3445000000002</v>
      </c>
      <c r="N65" s="141">
        <f>[1]กระแสเงินสด!EA144</f>
        <v>1200.3630000000001</v>
      </c>
      <c r="O65" s="82">
        <f t="shared" si="9"/>
        <v>72245.24424</v>
      </c>
    </row>
    <row r="66" spans="1:15">
      <c r="A66" s="147"/>
      <c r="B66" s="148"/>
      <c r="C66" s="144" t="s">
        <v>162</v>
      </c>
      <c r="D66" s="145">
        <f>[1]กระแสเงินสด!K145</f>
        <v>101863.32475</v>
      </c>
      <c r="E66" s="146">
        <f>[1]กระแสเงินสด!W145</f>
        <v>16958.0985</v>
      </c>
      <c r="F66" s="146">
        <f>[1]กระแสเงินสด!AI145</f>
        <v>13601.103870000001</v>
      </c>
      <c r="G66" s="146">
        <f>[1]กระแสเงินสด!AU145</f>
        <v>9082.5300000000007</v>
      </c>
      <c r="H66" s="146">
        <f>[1]กระแสเงินสด!BG145</f>
        <v>6960.1525000000001</v>
      </c>
      <c r="I66" s="146">
        <f>[1]กระแสเงินสด!BS145</f>
        <v>5814.0654999999997</v>
      </c>
      <c r="J66" s="146">
        <f>[1]กระแสเงินสด!CE145</f>
        <v>4937.82</v>
      </c>
      <c r="K66" s="146">
        <f>[1]กระแสเงินสด!CQ145</f>
        <v>6077.9049999999997</v>
      </c>
      <c r="L66" s="145">
        <f>[1]กระแสเงินสด!DC145</f>
        <v>7045.8365600000006</v>
      </c>
      <c r="M66" s="141">
        <f>[1]กระแสเงินสด!DO145</f>
        <v>4566.335</v>
      </c>
      <c r="N66" s="141">
        <f>[1]กระแสเงินสด!EA145</f>
        <v>2368.518</v>
      </c>
      <c r="O66" s="82">
        <f t="shared" si="9"/>
        <v>179275.68967999998</v>
      </c>
    </row>
    <row r="67" spans="1:15">
      <c r="A67" s="147"/>
      <c r="B67" s="148"/>
      <c r="C67" s="144" t="s">
        <v>163</v>
      </c>
      <c r="D67" s="145">
        <f>[1]กระแสเงินสด!K146</f>
        <v>12495.960429999997</v>
      </c>
      <c r="E67" s="146">
        <f>[1]กระแสเงินสด!W146</f>
        <v>2421.1591100000001</v>
      </c>
      <c r="F67" s="146">
        <f>[1]กระแสเงินสด!AI146</f>
        <v>2193.9510300000002</v>
      </c>
      <c r="G67" s="146">
        <f>[1]กระแสเงินสด!AU146</f>
        <v>2611.0804699999999</v>
      </c>
      <c r="H67" s="146">
        <f>[1]กระแสเงินสด!BG146</f>
        <v>1862.64842</v>
      </c>
      <c r="I67" s="146">
        <f>[1]กระแสเงินสด!BS146</f>
        <v>1046.44489</v>
      </c>
      <c r="J67" s="146">
        <f>[1]กระแสเงินสด!CE146</f>
        <v>1329.3088099999998</v>
      </c>
      <c r="K67" s="146">
        <f>[1]กระแสเงินสด!CQ146</f>
        <v>761.70536000000004</v>
      </c>
      <c r="L67" s="145">
        <f>[1]กระแสเงินสด!DC146</f>
        <v>805.30880999999977</v>
      </c>
      <c r="M67" s="141">
        <f>[1]กระแสเงินสด!DO146</f>
        <v>1037.6354799999999</v>
      </c>
      <c r="N67" s="141">
        <f>[1]กระแสเงินสด!EA146</f>
        <v>841.94943000000001</v>
      </c>
      <c r="O67" s="82">
        <f t="shared" si="9"/>
        <v>27407.152239999996</v>
      </c>
    </row>
    <row r="68" spans="1:15">
      <c r="A68" s="147"/>
      <c r="B68" s="148"/>
      <c r="C68" s="144" t="s">
        <v>164</v>
      </c>
      <c r="D68" s="145">
        <f>[1]กระแสเงินสด!K147</f>
        <v>14097.124</v>
      </c>
      <c r="E68" s="146">
        <f>[1]กระแสเงินสด!W147</f>
        <v>1841.24575</v>
      </c>
      <c r="F68" s="146">
        <f>[1]กระแสเงินสด!AI147</f>
        <v>2555.98875</v>
      </c>
      <c r="G68" s="146">
        <f>[1]กระแสเงินสด!AU147</f>
        <v>2576.98</v>
      </c>
      <c r="H68" s="146">
        <f>[1]กระแสเงินสด!BG147</f>
        <v>1927.4675</v>
      </c>
      <c r="I68" s="146">
        <f>[1]กระแสเงินสด!BS147</f>
        <v>928.03925000000004</v>
      </c>
      <c r="J68" s="146">
        <f>[1]กระแสเงินสด!CE147</f>
        <v>394.642</v>
      </c>
      <c r="K68" s="146">
        <f>[1]กระแสเงินสด!CQ147</f>
        <v>696.21400000000006</v>
      </c>
      <c r="L68" s="145">
        <f>[1]กระแสเงินสด!DC147</f>
        <v>559.01750000000004</v>
      </c>
      <c r="M68" s="141">
        <f>[1]กระแสเงินสด!DO147</f>
        <v>609.97574999999995</v>
      </c>
      <c r="N68" s="141">
        <f>[1]กระแสเงินสด!EA147</f>
        <v>469.06375000000003</v>
      </c>
      <c r="O68" s="82">
        <f t="shared" si="9"/>
        <v>26655.758250000003</v>
      </c>
    </row>
    <row r="69" spans="1:15">
      <c r="A69" s="142"/>
      <c r="B69" s="143"/>
      <c r="C69" s="144" t="s">
        <v>165</v>
      </c>
      <c r="D69" s="145">
        <f>[1]กระแสเงินสด!K148</f>
        <v>0</v>
      </c>
      <c r="E69" s="146">
        <f>[1]กระแสเงินสด!W148</f>
        <v>40.411000000000001</v>
      </c>
      <c r="F69" s="146">
        <f>[1]กระแสเงินสด!AI148</f>
        <v>40.722000000000001</v>
      </c>
      <c r="G69" s="146">
        <f>[1]กระแสเงินสด!AU148</f>
        <v>19.029310000000002</v>
      </c>
      <c r="H69" s="146">
        <f>[1]กระแสเงินสด!BG148</f>
        <v>-2.5720000000000001</v>
      </c>
      <c r="I69" s="146">
        <f>[1]กระแสเงินสด!BS148</f>
        <v>7.5830000000000002</v>
      </c>
      <c r="J69" s="146">
        <f>[1]กระแสเงินสด!CE148</f>
        <v>16.11</v>
      </c>
      <c r="K69" s="146">
        <f>[1]กระแสเงินสด!CQ148</f>
        <v>89.534000000000006</v>
      </c>
      <c r="L69" s="145">
        <f>[1]กระแสเงินสด!DC148</f>
        <v>0</v>
      </c>
      <c r="M69" s="141">
        <f>[1]กระแสเงินสด!DO148</f>
        <v>6.8259999999999996</v>
      </c>
      <c r="N69" s="141">
        <f>[1]กระแสเงินสด!EA148</f>
        <v>37.234000000000002</v>
      </c>
      <c r="O69" s="82">
        <f t="shared" si="9"/>
        <v>254.87731000000002</v>
      </c>
    </row>
    <row r="70" spans="1:15">
      <c r="A70" s="142"/>
      <c r="B70" s="143"/>
      <c r="C70" s="149" t="s">
        <v>166</v>
      </c>
      <c r="D70" s="145">
        <f>[1]กระแสเงินสด!K149</f>
        <v>0</v>
      </c>
      <c r="E70" s="146">
        <f>[1]กระแสเงินสด!W149</f>
        <v>0</v>
      </c>
      <c r="F70" s="146">
        <f>[1]กระแสเงินสด!AI149</f>
        <v>0</v>
      </c>
      <c r="G70" s="146">
        <f>[1]กระแสเงินสด!AU149</f>
        <v>0</v>
      </c>
      <c r="H70" s="146">
        <f>[1]กระแสเงินสด!BG149</f>
        <v>0</v>
      </c>
      <c r="I70" s="146">
        <f>[1]กระแสเงินสด!BS149</f>
        <v>0</v>
      </c>
      <c r="J70" s="146">
        <f>[1]กระแสเงินสด!CE149</f>
        <v>0</v>
      </c>
      <c r="K70" s="146">
        <f>[1]กระแสเงินสด!CQ149</f>
        <v>0</v>
      </c>
      <c r="L70" s="145">
        <f>[1]กระแสเงินสด!DC149</f>
        <v>0</v>
      </c>
      <c r="M70" s="141">
        <f>[1]กระแสเงินสด!DO149</f>
        <v>0</v>
      </c>
      <c r="N70" s="141">
        <f>[1]กระแสเงินสด!EA149</f>
        <v>0</v>
      </c>
      <c r="O70" s="82">
        <f t="shared" si="9"/>
        <v>0</v>
      </c>
    </row>
    <row r="71" spans="1:15" ht="25.5">
      <c r="A71" s="142"/>
      <c r="B71" s="143"/>
      <c r="C71" s="144" t="s">
        <v>167</v>
      </c>
      <c r="D71" s="139">
        <f>[1]กระแสเงินสด!K150</f>
        <v>5369.2470000000003</v>
      </c>
      <c r="E71" s="139">
        <f>[1]กระแสเงินสด!W150</f>
        <v>895.12239999999997</v>
      </c>
      <c r="F71" s="139">
        <f>[1]กระแสเงินสด!AI150</f>
        <v>462.05840000000001</v>
      </c>
      <c r="G71" s="139">
        <f>[1]กระแสเงินสด!AU150</f>
        <v>1139.0102000000002</v>
      </c>
      <c r="H71" s="139">
        <f>[1]กระแสเงินสด!BG150</f>
        <v>202.91379999999998</v>
      </c>
      <c r="I71" s="139">
        <f>[1]กระแสเงินสด!BS150</f>
        <v>352.8109</v>
      </c>
      <c r="J71" s="139">
        <f>[1]กระแสเงินสด!CE150</f>
        <v>128.73920000000001</v>
      </c>
      <c r="K71" s="139">
        <f>[1]กระแสเงินสด!CQ150</f>
        <v>81.566000000000003</v>
      </c>
      <c r="L71" s="140">
        <f>[1]กระแสเงินสด!DC150</f>
        <v>81.207399999999993</v>
      </c>
      <c r="M71" s="141">
        <f>[1]กระแสเงินสด!DO150</f>
        <v>108.5783</v>
      </c>
      <c r="N71" s="141">
        <f>[1]กระแสเงินสด!EA150</f>
        <v>87.767800000000008</v>
      </c>
      <c r="O71" s="82">
        <f t="shared" si="9"/>
        <v>8909.0213999999996</v>
      </c>
    </row>
    <row r="72" spans="1:15">
      <c r="A72" s="150"/>
      <c r="B72" s="151"/>
      <c r="C72" s="152" t="s">
        <v>168</v>
      </c>
      <c r="D72" s="153">
        <f t="shared" ref="D72:N72" si="10">SUM(D59:D71)</f>
        <v>522287.12400999997</v>
      </c>
      <c r="E72" s="153">
        <f t="shared" si="10"/>
        <v>93070.870629999976</v>
      </c>
      <c r="F72" s="153">
        <f t="shared" si="10"/>
        <v>88981.000750000007</v>
      </c>
      <c r="G72" s="153">
        <f t="shared" si="10"/>
        <v>75145.908350000012</v>
      </c>
      <c r="H72" s="153">
        <f t="shared" si="10"/>
        <v>58341.047259999999</v>
      </c>
      <c r="I72" s="153">
        <f t="shared" si="10"/>
        <v>42759.398389999995</v>
      </c>
      <c r="J72" s="153">
        <f t="shared" si="10"/>
        <v>30872.330119999999</v>
      </c>
      <c r="K72" s="153">
        <f t="shared" si="10"/>
        <v>28942.296989999999</v>
      </c>
      <c r="L72" s="153">
        <f t="shared" si="10"/>
        <v>35836.902230000007</v>
      </c>
      <c r="M72" s="153">
        <f t="shared" si="10"/>
        <v>31248.753330000007</v>
      </c>
      <c r="N72" s="153">
        <f t="shared" si="10"/>
        <v>19233.763070000005</v>
      </c>
      <c r="O72" s="153">
        <f>SUM(O59:O71)</f>
        <v>1026719.39513</v>
      </c>
    </row>
    <row r="73" spans="1:15">
      <c r="A73" s="133"/>
      <c r="B73" s="134" t="s">
        <v>169</v>
      </c>
      <c r="C73" s="135"/>
      <c r="D73" s="139"/>
      <c r="E73" s="139"/>
      <c r="F73" s="139"/>
      <c r="G73" s="139"/>
      <c r="H73" s="139"/>
      <c r="I73" s="139"/>
      <c r="J73" s="139"/>
      <c r="K73" s="139"/>
      <c r="L73" s="140"/>
      <c r="M73" s="141"/>
      <c r="N73" s="141"/>
      <c r="O73" s="135"/>
    </row>
    <row r="74" spans="1:15">
      <c r="A74" s="136"/>
      <c r="B74" s="137"/>
      <c r="C74" s="138" t="s">
        <v>170</v>
      </c>
      <c r="D74" s="145">
        <f>[1]กระแสเงินสด!K153</f>
        <v>17256.989430000001</v>
      </c>
      <c r="E74" s="146">
        <f>[1]กระแสเงินสด!W153</f>
        <v>2237.4781199999998</v>
      </c>
      <c r="F74" s="146">
        <f>[1]กระแสเงินสด!AI153</f>
        <v>539.78</v>
      </c>
      <c r="G74" s="146">
        <f>[1]กระแสเงินสด!AU153</f>
        <v>1078.02091</v>
      </c>
      <c r="H74" s="146">
        <f>[1]กระแสเงินสด!BG153</f>
        <v>1479.4883600000001</v>
      </c>
      <c r="I74" s="146">
        <f>[1]กระแสเงินสด!BS153</f>
        <v>1459.3589999999999</v>
      </c>
      <c r="J74" s="146">
        <f>[1]กระแสเงินสด!CE153</f>
        <v>2033.4749999999999</v>
      </c>
      <c r="K74" s="146">
        <f>[1]กระแสเงินสด!CQ153</f>
        <v>999.21647999999993</v>
      </c>
      <c r="L74" s="145">
        <f>[1]กระแสเงินสด!DC153</f>
        <v>466.07</v>
      </c>
      <c r="M74" s="141">
        <f>[1]กระแสเงินสด!DO153</f>
        <v>974.03</v>
      </c>
      <c r="N74" s="141">
        <f>[1]กระแสเงินสด!EA153</f>
        <v>1476.3905699999998</v>
      </c>
      <c r="O74" s="82">
        <f t="shared" ref="O74:O80" si="11">SUM(D74:N74)</f>
        <v>30000.297869999995</v>
      </c>
    </row>
    <row r="75" spans="1:15">
      <c r="A75" s="147"/>
      <c r="B75" s="148"/>
      <c r="C75" s="144" t="s">
        <v>171</v>
      </c>
      <c r="D75" s="145">
        <f>[1]กระแสเงินสด!K154</f>
        <v>5965.8895899999998</v>
      </c>
      <c r="E75" s="146">
        <f>[1]กระแสเงินสด!W154</f>
        <v>2353.1482700000001</v>
      </c>
      <c r="F75" s="146">
        <f>[1]กระแสเงินสด!AI154</f>
        <v>1718.316</v>
      </c>
      <c r="G75" s="146">
        <f>[1]กระแสเงินสด!AU154</f>
        <v>2781.4635600000001</v>
      </c>
      <c r="H75" s="146">
        <f>[1]กระแสเงินสด!BG154</f>
        <v>1457.99488</v>
      </c>
      <c r="I75" s="146">
        <f>[1]กระแสเงินสด!BS154</f>
        <v>2153.029</v>
      </c>
      <c r="J75" s="146">
        <f>[1]กระแสเงินสด!CE154</f>
        <v>1256.1498200000001</v>
      </c>
      <c r="K75" s="146">
        <f>[1]กระแสเงินสด!CQ154</f>
        <v>716.43624</v>
      </c>
      <c r="L75" s="145">
        <f>[1]กระแสเงินสด!DC154</f>
        <v>1409.7829999999999</v>
      </c>
      <c r="M75" s="141">
        <f>[1]กระแสเงินสด!DO154</f>
        <v>1194.039</v>
      </c>
      <c r="N75" s="141">
        <f>[1]กระแสเงินสด!EA154</f>
        <v>1601.5419999999999</v>
      </c>
      <c r="O75" s="82">
        <f t="shared" si="11"/>
        <v>22607.791359999999</v>
      </c>
    </row>
    <row r="76" spans="1:15">
      <c r="A76" s="147"/>
      <c r="B76" s="148"/>
      <c r="C76" s="144" t="s">
        <v>172</v>
      </c>
      <c r="D76" s="145">
        <f>[1]กระแสเงินสด!K155</f>
        <v>6293.9629999999997</v>
      </c>
      <c r="E76" s="146">
        <f>[1]กระแสเงินสด!W155</f>
        <v>535.95000000000005</v>
      </c>
      <c r="F76" s="146">
        <f>[1]กระแสเงินสด!AI155</f>
        <v>511.55549999999999</v>
      </c>
      <c r="G76" s="146">
        <f>[1]กระแสเงินสด!AU155</f>
        <v>654.03300000000002</v>
      </c>
      <c r="H76" s="146">
        <f>[1]กระแสเงินสด!BG155</f>
        <v>164.1</v>
      </c>
      <c r="I76" s="146">
        <f>[1]กระแสเงินสด!BS155</f>
        <v>551.11500000000001</v>
      </c>
      <c r="J76" s="146">
        <f>[1]กระแสเงินสด!CE155</f>
        <v>277.05</v>
      </c>
      <c r="K76" s="146">
        <f>[1]กระแสเงินสด!CQ155</f>
        <v>41.58</v>
      </c>
      <c r="L76" s="145">
        <f>[1]กระแสเงินสด!DC155</f>
        <v>0</v>
      </c>
      <c r="M76" s="141">
        <f>[1]กระแสเงินสด!DO155</f>
        <v>262.56</v>
      </c>
      <c r="N76" s="141">
        <f>[1]กระแสเงินสด!EA155</f>
        <v>283.80799999999999</v>
      </c>
      <c r="O76" s="82">
        <f t="shared" si="11"/>
        <v>9575.7144999999982</v>
      </c>
    </row>
    <row r="77" spans="1:15">
      <c r="A77" s="142"/>
      <c r="B77" s="143"/>
      <c r="C77" s="144" t="s">
        <v>173</v>
      </c>
      <c r="D77" s="145">
        <f>[1]กระแสเงินสด!K156</f>
        <v>36727.678180000003</v>
      </c>
      <c r="E77" s="146">
        <f>[1]กระแสเงินสด!W156</f>
        <v>2544.0524799999994</v>
      </c>
      <c r="F77" s="146">
        <f>[1]กระแสเงินสด!AI156</f>
        <v>3227.1269999999995</v>
      </c>
      <c r="G77" s="146">
        <f>[1]กระแสเงินสด!AU156</f>
        <v>5609.432569999999</v>
      </c>
      <c r="H77" s="146">
        <f>[1]กระแสเงินสด!BG156</f>
        <v>3951.7102299999997</v>
      </c>
      <c r="I77" s="146">
        <f>[1]กระแสเงินสด!BS156</f>
        <v>2321.0816299999997</v>
      </c>
      <c r="J77" s="146">
        <f>[1]กระแสเงินสด!CE156</f>
        <v>1462.15084</v>
      </c>
      <c r="K77" s="146">
        <f>[1]กระแสเงินสด!CQ156</f>
        <v>2410.55062</v>
      </c>
      <c r="L77" s="145">
        <f>[1]กระแสเงินสด!DC156</f>
        <v>2915.40679</v>
      </c>
      <c r="M77" s="141">
        <f>[1]กระแสเงินสด!DO156</f>
        <v>1145.5426699999998</v>
      </c>
      <c r="N77" s="141">
        <f>[1]กระแสเงินสด!EA156</f>
        <v>1170.7910200000001</v>
      </c>
      <c r="O77" s="82">
        <f t="shared" si="11"/>
        <v>63485.52403</v>
      </c>
    </row>
    <row r="78" spans="1:15">
      <c r="A78" s="142"/>
      <c r="B78" s="143"/>
      <c r="C78" s="144" t="s">
        <v>174</v>
      </c>
      <c r="D78" s="145">
        <f>[1]กระแสเงินสด!K157</f>
        <v>27674.242110000003</v>
      </c>
      <c r="E78" s="146">
        <f>[1]กระแสเงินสด!W157</f>
        <v>7468.4392900000003</v>
      </c>
      <c r="F78" s="146">
        <f>[1]กระแสเงินสด!AI157</f>
        <v>5648.6892900000003</v>
      </c>
      <c r="G78" s="146">
        <f>[1]กระแสเงินสด!AU157</f>
        <v>5655.2833000000001</v>
      </c>
      <c r="H78" s="146">
        <f>[1]กระแสเงินสด!BG157</f>
        <v>5723.3028899999999</v>
      </c>
      <c r="I78" s="146">
        <f>[1]กระแสเงินสด!BS157</f>
        <v>3426.3379299999997</v>
      </c>
      <c r="J78" s="146">
        <f>[1]กระแสเงินสด!CE157</f>
        <v>2117.8886699999998</v>
      </c>
      <c r="K78" s="146">
        <f>[1]กระแสเงินสด!CQ157</f>
        <v>1901.76215</v>
      </c>
      <c r="L78" s="145">
        <f>[1]กระแสเงินสด!DC157</f>
        <v>2498.2434299999995</v>
      </c>
      <c r="M78" s="141">
        <f>[1]กระแสเงินสด!DO157</f>
        <v>2798.0140799999999</v>
      </c>
      <c r="N78" s="141">
        <f>[1]กระแสเงินสด!EA157</f>
        <v>476.90823999999998</v>
      </c>
      <c r="O78" s="82">
        <f t="shared" si="11"/>
        <v>65389.111380000009</v>
      </c>
    </row>
    <row r="79" spans="1:15">
      <c r="A79" s="142"/>
      <c r="B79" s="143"/>
      <c r="C79" s="144" t="s">
        <v>175</v>
      </c>
      <c r="D79" s="145">
        <f>[1]กระแสเงินสด!K158</f>
        <v>22376.867599999998</v>
      </c>
      <c r="E79" s="146">
        <f>[1]กระแสเงินสด!W158</f>
        <v>659.01098000000002</v>
      </c>
      <c r="F79" s="146">
        <f>[1]กระแสเงินสด!AI158</f>
        <v>973.05753000000004</v>
      </c>
      <c r="G79" s="146">
        <f>[1]กระแสเงินสด!AU158</f>
        <v>3085.6405800000007</v>
      </c>
      <c r="H79" s="146">
        <f>[1]กระแสเงินสด!BG158</f>
        <v>3068.7699900000002</v>
      </c>
      <c r="I79" s="146">
        <f>[1]กระแสเงินสด!BS158</f>
        <v>1486.7637600000003</v>
      </c>
      <c r="J79" s="146">
        <f>[1]กระแสเงินสด!CE158</f>
        <v>584.41478000000006</v>
      </c>
      <c r="K79" s="146">
        <f>[1]กระแสเงินสด!CQ158</f>
        <v>1145.6915100000001</v>
      </c>
      <c r="L79" s="145">
        <f>[1]กระแสเงินสด!DC158</f>
        <v>1670.6620999999998</v>
      </c>
      <c r="M79" s="141">
        <f>[1]กระแสเงินสด!DO158</f>
        <v>219.02085000000002</v>
      </c>
      <c r="N79" s="141">
        <f>[1]กระแสเงินสด!EA158</f>
        <v>222.19282000000001</v>
      </c>
      <c r="O79" s="82">
        <f t="shared" si="11"/>
        <v>35492.092499999992</v>
      </c>
    </row>
    <row r="80" spans="1:15">
      <c r="A80" s="154"/>
      <c r="B80" s="155"/>
      <c r="C80" s="156" t="s">
        <v>176</v>
      </c>
      <c r="D80" s="139">
        <f>[1]กระแสเงินสด!K159</f>
        <v>3389.42</v>
      </c>
      <c r="E80" s="139">
        <f>[1]กระแสเงินสด!W159</f>
        <v>585.81849999999997</v>
      </c>
      <c r="F80" s="139">
        <f>[1]กระแสเงินสด!AI159</f>
        <v>-1560.3304800000005</v>
      </c>
      <c r="G80" s="139">
        <f>[1]กระแสเงินสด!AU159</f>
        <v>2401.92</v>
      </c>
      <c r="H80" s="139">
        <f>[1]กระแสเงินสด!BG159</f>
        <v>2102.3768999999998</v>
      </c>
      <c r="I80" s="139">
        <f>[1]กระแสเงินสด!BS159</f>
        <v>662.83399999999995</v>
      </c>
      <c r="J80" s="139">
        <f>[1]กระแสเงินสด!CE159</f>
        <v>1080.8520100000001</v>
      </c>
      <c r="K80" s="139">
        <f>[1]กระแสเงินสด!CQ159</f>
        <v>60.478499999999997</v>
      </c>
      <c r="L80" s="140">
        <f>[1]กระแสเงินสด!DC159</f>
        <v>235.04079999999999</v>
      </c>
      <c r="M80" s="141">
        <f>[1]กระแสเงินสด!DO159</f>
        <v>280.39150000000001</v>
      </c>
      <c r="N80" s="141">
        <f>[1]กระแสเงินสด!EA159</f>
        <v>480.10750000000002</v>
      </c>
      <c r="O80" s="82">
        <f t="shared" si="11"/>
        <v>9718.9092299999975</v>
      </c>
    </row>
    <row r="81" spans="1:15">
      <c r="A81" s="150"/>
      <c r="B81" s="151"/>
      <c r="C81" s="152" t="s">
        <v>177</v>
      </c>
      <c r="D81" s="153">
        <f t="shared" ref="D81:N81" si="12">SUM(D74:D80)</f>
        <v>119685.04991</v>
      </c>
      <c r="E81" s="153">
        <f t="shared" si="12"/>
        <v>16383.897639999997</v>
      </c>
      <c r="F81" s="153">
        <f t="shared" si="12"/>
        <v>11058.194839999998</v>
      </c>
      <c r="G81" s="153">
        <f t="shared" si="12"/>
        <v>21265.793919999996</v>
      </c>
      <c r="H81" s="153">
        <f t="shared" si="12"/>
        <v>17947.74325</v>
      </c>
      <c r="I81" s="153">
        <f t="shared" si="12"/>
        <v>12060.52032</v>
      </c>
      <c r="J81" s="153">
        <f t="shared" si="12"/>
        <v>8811.9811200000004</v>
      </c>
      <c r="K81" s="153">
        <f t="shared" si="12"/>
        <v>7275.7155000000012</v>
      </c>
      <c r="L81" s="153">
        <f t="shared" si="12"/>
        <v>9195.2061200000007</v>
      </c>
      <c r="M81" s="153">
        <f t="shared" si="12"/>
        <v>6873.5980999999992</v>
      </c>
      <c r="N81" s="153">
        <f t="shared" si="12"/>
        <v>5711.7401500000005</v>
      </c>
      <c r="O81" s="153">
        <f>SUM(O74:O80)</f>
        <v>236269.44086999999</v>
      </c>
    </row>
    <row r="82" spans="1:15">
      <c r="A82" s="133"/>
      <c r="B82" s="134" t="s">
        <v>178</v>
      </c>
      <c r="C82" s="157"/>
      <c r="D82" s="139"/>
      <c r="E82" s="139"/>
      <c r="F82" s="139"/>
      <c r="G82" s="139"/>
      <c r="H82" s="139"/>
      <c r="I82" s="139"/>
      <c r="J82" s="139"/>
      <c r="K82" s="139"/>
      <c r="L82" s="140"/>
      <c r="M82" s="141"/>
      <c r="N82" s="141"/>
      <c r="O82" s="157"/>
    </row>
    <row r="83" spans="1:15">
      <c r="A83" s="158"/>
      <c r="B83" s="159"/>
      <c r="C83" s="157" t="s">
        <v>179</v>
      </c>
      <c r="D83" s="139">
        <f>[1]กระแสเงินสด!K162</f>
        <v>8030.3524800000005</v>
      </c>
      <c r="E83" s="139">
        <f>[1]กระแสเงินสด!W162</f>
        <v>2039.6110000000001</v>
      </c>
      <c r="F83" s="139">
        <f>[1]กระแสเงินสด!AI162</f>
        <v>695.75</v>
      </c>
      <c r="G83" s="139">
        <f>[1]กระแสเงินสด!AU162</f>
        <v>424.21080000000001</v>
      </c>
      <c r="H83" s="139">
        <f>[1]กระแสเงินสด!BG162</f>
        <v>2041.15346</v>
      </c>
      <c r="I83" s="139">
        <f>[1]กระแสเงินสด!BS162</f>
        <v>934.08699999999999</v>
      </c>
      <c r="J83" s="139">
        <f>[1]กระแสเงินสด!CE162</f>
        <v>886.25283999999999</v>
      </c>
      <c r="K83" s="139">
        <f>[1]กระแสเงินสด!CQ162</f>
        <v>922.077</v>
      </c>
      <c r="L83" s="140">
        <f>[1]กระแสเงินสด!DC162</f>
        <v>294.63057999999995</v>
      </c>
      <c r="M83" s="141">
        <f>[1]กระแสเงินสด!DO162</f>
        <v>393.42</v>
      </c>
      <c r="N83" s="141">
        <f>[1]กระแสเงินสด!EA162</f>
        <v>703.35199999999998</v>
      </c>
      <c r="O83" s="82">
        <f>SUM(D83:N83)</f>
        <v>17364.897159999997</v>
      </c>
    </row>
    <row r="84" spans="1:15">
      <c r="A84" s="150"/>
      <c r="B84" s="151"/>
      <c r="C84" s="152" t="s">
        <v>180</v>
      </c>
      <c r="D84" s="160">
        <f t="shared" ref="D84:N84" si="13">SUM(D83)</f>
        <v>8030.3524800000005</v>
      </c>
      <c r="E84" s="160">
        <f t="shared" si="13"/>
        <v>2039.6110000000001</v>
      </c>
      <c r="F84" s="160">
        <f t="shared" si="13"/>
        <v>695.75</v>
      </c>
      <c r="G84" s="160">
        <f t="shared" si="13"/>
        <v>424.21080000000001</v>
      </c>
      <c r="H84" s="160">
        <f t="shared" si="13"/>
        <v>2041.15346</v>
      </c>
      <c r="I84" s="160">
        <f t="shared" si="13"/>
        <v>934.08699999999999</v>
      </c>
      <c r="J84" s="160">
        <f t="shared" si="13"/>
        <v>886.25283999999999</v>
      </c>
      <c r="K84" s="160">
        <f t="shared" si="13"/>
        <v>922.077</v>
      </c>
      <c r="L84" s="160">
        <f t="shared" si="13"/>
        <v>294.63057999999995</v>
      </c>
      <c r="M84" s="160">
        <f t="shared" si="13"/>
        <v>393.42</v>
      </c>
      <c r="N84" s="160">
        <f t="shared" si="13"/>
        <v>703.35199999999998</v>
      </c>
      <c r="O84" s="160">
        <f>SUM(O83)</f>
        <v>17364.897159999997</v>
      </c>
    </row>
    <row r="85" spans="1:15">
      <c r="A85" s="133"/>
      <c r="B85" s="134" t="s">
        <v>181</v>
      </c>
      <c r="C85" s="135"/>
      <c r="D85" s="139"/>
      <c r="E85" s="139"/>
      <c r="F85" s="139"/>
      <c r="G85" s="139"/>
      <c r="H85" s="139"/>
      <c r="I85" s="139"/>
      <c r="J85" s="139"/>
      <c r="K85" s="139"/>
      <c r="L85" s="140"/>
      <c r="M85" s="141"/>
      <c r="N85" s="141"/>
      <c r="O85" s="135"/>
    </row>
    <row r="86" spans="1:15">
      <c r="A86" s="136"/>
      <c r="B86" s="137"/>
      <c r="C86" s="161" t="s">
        <v>182</v>
      </c>
      <c r="D86" s="139">
        <f>[1]กระแสเงินสด!K165</f>
        <v>366.88499999999999</v>
      </c>
      <c r="E86" s="139">
        <f>[1]กระแสเงินสด!W165</f>
        <v>257.99599999999998</v>
      </c>
      <c r="F86" s="139">
        <f>[1]กระแสเงินสด!AI165</f>
        <v>0</v>
      </c>
      <c r="G86" s="139">
        <f>[1]กระแสเงินสด!AU165</f>
        <v>87.078000000000003</v>
      </c>
      <c r="H86" s="139">
        <f>[1]กระแสเงินสด!BG165</f>
        <v>24.655000000000001</v>
      </c>
      <c r="I86" s="139">
        <f>[1]กระแสเงินสด!BS165</f>
        <v>0</v>
      </c>
      <c r="J86" s="139">
        <f>[1]กระแสเงินสด!CE165</f>
        <v>61.247</v>
      </c>
      <c r="K86" s="139">
        <f>[1]กระแสเงินสด!CQ165</f>
        <v>86.488</v>
      </c>
      <c r="L86" s="140">
        <f>[1]กระแสเงินสด!DC165</f>
        <v>187.40899999999999</v>
      </c>
      <c r="M86" s="140">
        <f>[1]กระแสเงินสด!DO165</f>
        <v>110.926</v>
      </c>
      <c r="N86" s="140">
        <f>[1]กระแสเงินสด!EA165</f>
        <v>7.2</v>
      </c>
      <c r="O86" s="82">
        <f>SUM(D86:N86)</f>
        <v>1189.8839999999998</v>
      </c>
    </row>
    <row r="87" spans="1:15">
      <c r="A87" s="133"/>
      <c r="B87" s="162"/>
      <c r="C87" s="161" t="s">
        <v>183</v>
      </c>
      <c r="D87" s="145">
        <f>[1]กระแสเงินสด!K166</f>
        <v>4699.2920000000004</v>
      </c>
      <c r="E87" s="146">
        <f>[1]กระแสเงินสด!W166</f>
        <v>909.18399999999997</v>
      </c>
      <c r="F87" s="146">
        <f>[1]กระแสเงินสด!AI166</f>
        <v>1419.3820000000001</v>
      </c>
      <c r="G87" s="146">
        <f>[1]กระแสเงินสด!AU166</f>
        <v>606.88599999999997</v>
      </c>
      <c r="H87" s="146">
        <f>[1]กระแสเงินสด!BG166</f>
        <v>1150.24</v>
      </c>
      <c r="I87" s="146">
        <f>[1]กระแสเงินสด!BS166</f>
        <v>847.82899999999995</v>
      </c>
      <c r="J87" s="146">
        <f>[1]กระแสเงินสด!CE166</f>
        <v>295.23599999999999</v>
      </c>
      <c r="K87" s="146">
        <f>[1]กระแสเงินสด!CQ166</f>
        <v>676.99800000000005</v>
      </c>
      <c r="L87" s="145">
        <f>[1]กระแสเงินสด!DC166</f>
        <v>335.44</v>
      </c>
      <c r="M87" s="145">
        <f>[1]กระแสเงินสด!DO166</f>
        <v>1209.624</v>
      </c>
      <c r="N87" s="145">
        <f>[1]กระแสเงินสด!EA166</f>
        <v>777.53599999999994</v>
      </c>
      <c r="O87" s="82">
        <f>SUM(D87:N87)</f>
        <v>12927.647000000001</v>
      </c>
    </row>
    <row r="88" spans="1:15" ht="25.5">
      <c r="A88" s="133"/>
      <c r="B88" s="162"/>
      <c r="C88" s="163" t="s">
        <v>184</v>
      </c>
      <c r="D88" s="139">
        <f>[1]กระแสเงินสด!K167</f>
        <v>2665.0633899999998</v>
      </c>
      <c r="E88" s="139">
        <f>[1]กระแสเงินสด!W167</f>
        <v>658.77404000000001</v>
      </c>
      <c r="F88" s="139">
        <f>[1]กระแสเงินสด!AI167</f>
        <v>125.57899999999999</v>
      </c>
      <c r="G88" s="139">
        <f>[1]กระแสเงินสด!AU167</f>
        <v>7.3165200000000006</v>
      </c>
      <c r="H88" s="139">
        <f>[1]กระแสเงินสด!BG167</f>
        <v>213.6</v>
      </c>
      <c r="I88" s="139">
        <f>[1]กระแสเงินสด!BS167</f>
        <v>210</v>
      </c>
      <c r="J88" s="139">
        <f>[1]กระแสเงินสด!CE167</f>
        <v>0</v>
      </c>
      <c r="K88" s="139">
        <f>[1]กระแสเงินสด!CQ167</f>
        <v>120</v>
      </c>
      <c r="L88" s="140">
        <f>[1]กระแสเงินสด!DC167</f>
        <v>151.227</v>
      </c>
      <c r="M88" s="141">
        <f>[1]กระแสเงินสด!DO167</f>
        <v>60</v>
      </c>
      <c r="N88" s="141">
        <f>[1]กระแสเงินสด!EA167</f>
        <v>0</v>
      </c>
      <c r="O88" s="82">
        <f>SUM(D88:N88)</f>
        <v>4211.5599499999998</v>
      </c>
    </row>
    <row r="89" spans="1:15">
      <c r="A89" s="150"/>
      <c r="B89" s="151"/>
      <c r="C89" s="152" t="s">
        <v>185</v>
      </c>
      <c r="D89" s="153">
        <f t="shared" ref="D89:O89" si="14">SUM(D86:D88)</f>
        <v>7731.2403900000008</v>
      </c>
      <c r="E89" s="153">
        <f t="shared" si="14"/>
        <v>1825.9540399999998</v>
      </c>
      <c r="F89" s="153">
        <f t="shared" si="14"/>
        <v>1544.961</v>
      </c>
      <c r="G89" s="153">
        <f t="shared" si="14"/>
        <v>701.28051999999991</v>
      </c>
      <c r="H89" s="153">
        <f t="shared" si="14"/>
        <v>1388.4949999999999</v>
      </c>
      <c r="I89" s="153">
        <f t="shared" si="14"/>
        <v>1057.829</v>
      </c>
      <c r="J89" s="153">
        <f t="shared" si="14"/>
        <v>356.483</v>
      </c>
      <c r="K89" s="153">
        <f t="shared" si="14"/>
        <v>883.4860000000001</v>
      </c>
      <c r="L89" s="153">
        <f t="shared" si="14"/>
        <v>674.07599999999991</v>
      </c>
      <c r="M89" s="153">
        <f t="shared" si="14"/>
        <v>1380.55</v>
      </c>
      <c r="N89" s="153">
        <f t="shared" si="14"/>
        <v>784.73599999999999</v>
      </c>
      <c r="O89" s="153">
        <f t="shared" si="14"/>
        <v>18329.090950000002</v>
      </c>
    </row>
    <row r="90" spans="1:15">
      <c r="A90" s="164"/>
      <c r="B90" s="165" t="s">
        <v>186</v>
      </c>
      <c r="C90" s="166"/>
      <c r="D90" s="139">
        <f>[1]กระแสเงินสด!K169</f>
        <v>0</v>
      </c>
      <c r="E90" s="139">
        <f>[1]กระแสเงินสด!W169</f>
        <v>0</v>
      </c>
      <c r="F90" s="139">
        <f>[1]กระแสเงินสด!AI169</f>
        <v>0</v>
      </c>
      <c r="G90" s="139">
        <f>[1]กระแสเงินสด!AU169</f>
        <v>0</v>
      </c>
      <c r="H90" s="139">
        <f>[1]กระแสเงินสด!BG169</f>
        <v>0</v>
      </c>
      <c r="I90" s="139">
        <f>[1]กระแสเงินสด!BS169</f>
        <v>0</v>
      </c>
      <c r="J90" s="139">
        <f>[1]กระแสเงินสด!CE169</f>
        <v>0</v>
      </c>
      <c r="K90" s="139">
        <f>[1]กระแสเงินสด!CQ169</f>
        <v>277.43269000001254</v>
      </c>
      <c r="L90" s="140">
        <f>[1]กระแสเงินสด!DC169</f>
        <v>0</v>
      </c>
      <c r="M90" s="141">
        <f>[1]กระแสเงินสด!DO169</f>
        <v>0</v>
      </c>
      <c r="N90" s="141">
        <f>[1]กระแสเงินสด!EA169</f>
        <v>0</v>
      </c>
      <c r="O90" s="82">
        <f>SUM(D90:N90)</f>
        <v>277.43269000001254</v>
      </c>
    </row>
    <row r="91" spans="1:15" ht="17.25" customHeight="1">
      <c r="A91" s="167"/>
      <c r="B91" s="168"/>
      <c r="C91" s="169" t="s">
        <v>187</v>
      </c>
      <c r="D91" s="169">
        <f t="shared" ref="D91:O91" si="15">D72+D81+D84+D89+D90</f>
        <v>657733.76679000002</v>
      </c>
      <c r="E91" s="169">
        <f t="shared" si="15"/>
        <v>113320.33330999997</v>
      </c>
      <c r="F91" s="169">
        <f t="shared" si="15"/>
        <v>102279.90659</v>
      </c>
      <c r="G91" s="169">
        <f t="shared" si="15"/>
        <v>97537.19359000001</v>
      </c>
      <c r="H91" s="169">
        <f t="shared" si="15"/>
        <v>79718.438969999988</v>
      </c>
      <c r="I91" s="169">
        <f t="shared" si="15"/>
        <v>56811.834709999996</v>
      </c>
      <c r="J91" s="169">
        <f t="shared" si="15"/>
        <v>40927.047079999997</v>
      </c>
      <c r="K91" s="169">
        <f t="shared" si="15"/>
        <v>38301.008180000012</v>
      </c>
      <c r="L91" s="169">
        <f t="shared" si="15"/>
        <v>46000.814930000008</v>
      </c>
      <c r="M91" s="169">
        <f t="shared" si="15"/>
        <v>39896.321430000011</v>
      </c>
      <c r="N91" s="169">
        <f t="shared" si="15"/>
        <v>26433.591220000006</v>
      </c>
      <c r="O91" s="169">
        <f t="shared" si="15"/>
        <v>1298960.2567999999</v>
      </c>
    </row>
    <row r="92" spans="1:15">
      <c r="A92" s="170"/>
      <c r="B92" s="171"/>
      <c r="C92" s="172" t="s">
        <v>188</v>
      </c>
      <c r="D92" s="173">
        <f t="shared" ref="D92:N92" si="16">D47-D91</f>
        <v>-11525.631590000121</v>
      </c>
      <c r="E92" s="173">
        <f t="shared" si="16"/>
        <v>2743.5306400000554</v>
      </c>
      <c r="F92" s="173">
        <f t="shared" si="16"/>
        <v>-10327.369249999974</v>
      </c>
      <c r="G92" s="173">
        <f t="shared" si="16"/>
        <v>-1647.1193000000058</v>
      </c>
      <c r="H92" s="173">
        <f t="shared" si="16"/>
        <v>7791.5745600000082</v>
      </c>
      <c r="I92" s="173">
        <f t="shared" si="16"/>
        <v>-466.39621999998781</v>
      </c>
      <c r="J92" s="173">
        <f t="shared" si="16"/>
        <v>12515.627940000006</v>
      </c>
      <c r="K92" s="173">
        <f t="shared" si="16"/>
        <v>-2029.4305500000191</v>
      </c>
      <c r="L92" s="173">
        <f t="shared" si="16"/>
        <v>-5415.6678199999951</v>
      </c>
      <c r="M92" s="173">
        <f t="shared" si="16"/>
        <v>4916.0232199999882</v>
      </c>
      <c r="N92" s="173">
        <f t="shared" si="16"/>
        <v>973.5812299999925</v>
      </c>
      <c r="O92" s="174">
        <f>O47-O91</f>
        <v>-2471.2771399999037</v>
      </c>
    </row>
    <row r="93" spans="1:15">
      <c r="A93" s="175"/>
      <c r="B93" s="176"/>
      <c r="C93" s="177" t="s">
        <v>189</v>
      </c>
      <c r="D93" s="145">
        <f>[1]กระแสเงินสด!K172</f>
        <v>173686.40297</v>
      </c>
      <c r="E93" s="146">
        <f>[1]กระแสเงินสด!W172</f>
        <v>103951.78080000001</v>
      </c>
      <c r="F93" s="146">
        <f>[1]กระแสเงินสด!AI172</f>
        <v>75569.253719999993</v>
      </c>
      <c r="G93" s="146">
        <f>[1]กระแสเงินสด!AU172</f>
        <v>45517.705710000002</v>
      </c>
      <c r="H93" s="146">
        <f>[1]กระแสเงินสด!BG172</f>
        <v>56850.57533</v>
      </c>
      <c r="I93" s="146">
        <f>[1]กระแสเงินสด!BS172</f>
        <v>17239.719709999998</v>
      </c>
      <c r="J93" s="146">
        <f>[1]กระแสเงินสด!CE172</f>
        <v>16191.474189999999</v>
      </c>
      <c r="K93" s="146">
        <f>[1]กระแสเงินสด!CQ172</f>
        <v>21540.990700000002</v>
      </c>
      <c r="L93" s="145">
        <f>[1]กระแสเงินสด!DC172</f>
        <v>18395.525730000001</v>
      </c>
      <c r="M93" s="145">
        <f>[1]กระแสเงินสด!DO172</f>
        <v>25499.94155</v>
      </c>
      <c r="N93" s="141">
        <f>[1]กระแสเงินสด!EA172</f>
        <v>23871.491630000004</v>
      </c>
      <c r="O93" s="178">
        <f>SUM(D93:N93)</f>
        <v>578314.86204000004</v>
      </c>
    </row>
    <row r="94" spans="1:15" ht="17.25" customHeight="1">
      <c r="A94" s="179"/>
      <c r="B94" s="180"/>
      <c r="C94" s="181" t="s">
        <v>190</v>
      </c>
      <c r="D94" s="181">
        <f t="shared" ref="D94:K94" si="17">D92+D93</f>
        <v>162160.77137999987</v>
      </c>
      <c r="E94" s="181">
        <f t="shared" si="17"/>
        <v>106695.31144000006</v>
      </c>
      <c r="F94" s="181">
        <f t="shared" si="17"/>
        <v>65241.884470000019</v>
      </c>
      <c r="G94" s="181">
        <f t="shared" si="17"/>
        <v>43870.586409999996</v>
      </c>
      <c r="H94" s="181">
        <f t="shared" si="17"/>
        <v>64642.149890000008</v>
      </c>
      <c r="I94" s="181">
        <f t="shared" si="17"/>
        <v>16773.32349000001</v>
      </c>
      <c r="J94" s="181">
        <f t="shared" si="17"/>
        <v>28707.102130000007</v>
      </c>
      <c r="K94" s="181">
        <f t="shared" si="17"/>
        <v>19511.560149999983</v>
      </c>
      <c r="L94" s="181">
        <f>L92+L93</f>
        <v>12979.857910000006</v>
      </c>
      <c r="M94" s="181">
        <f>M92+M93</f>
        <v>30415.964769999988</v>
      </c>
      <c r="N94" s="181">
        <f>N92+N93</f>
        <v>24845.072859999997</v>
      </c>
      <c r="O94" s="181">
        <f>O92+O93</f>
        <v>575843.58490000013</v>
      </c>
    </row>
  </sheetData>
  <mergeCells count="28">
    <mergeCell ref="N2:N3"/>
    <mergeCell ref="A2:C3"/>
    <mergeCell ref="D2:D3"/>
    <mergeCell ref="E2:E3"/>
    <mergeCell ref="F2:F3"/>
    <mergeCell ref="G2:G3"/>
    <mergeCell ref="H2:H3"/>
    <mergeCell ref="A57:C57"/>
    <mergeCell ref="O2:O3"/>
    <mergeCell ref="A4:C4"/>
    <mergeCell ref="A55:C56"/>
    <mergeCell ref="D55:D56"/>
    <mergeCell ref="E55:E56"/>
    <mergeCell ref="F55:F56"/>
    <mergeCell ref="G55:G56"/>
    <mergeCell ref="H55:H56"/>
    <mergeCell ref="I55:I56"/>
    <mergeCell ref="J55:J56"/>
    <mergeCell ref="I2:I3"/>
    <mergeCell ref="J2:J3"/>
    <mergeCell ref="K2:K3"/>
    <mergeCell ref="L2:L3"/>
    <mergeCell ref="M2:M3"/>
    <mergeCell ref="K55:K56"/>
    <mergeCell ref="L55:L56"/>
    <mergeCell ref="M55:M56"/>
    <mergeCell ref="N55:N56"/>
    <mergeCell ref="O55:O56"/>
  </mergeCells>
  <conditionalFormatting sqref="A1:XFD1048576">
    <cfRule type="cellIs" dxfId="24" priority="12" stopIfTrue="1" operator="lessThan">
      <formula>0</formula>
    </cfRule>
  </conditionalFormatting>
  <conditionalFormatting sqref="D2:O3">
    <cfRule type="cellIs" dxfId="23" priority="11" stopIfTrue="1" operator="lessThan">
      <formula>0</formula>
    </cfRule>
  </conditionalFormatting>
  <conditionalFormatting sqref="D55:O56">
    <cfRule type="cellIs" dxfId="22" priority="10" stopIfTrue="1" operator="lessThan">
      <formula>0</formula>
    </cfRule>
  </conditionalFormatting>
  <conditionalFormatting sqref="A1:XFD1">
    <cfRule type="cellIs" dxfId="21" priority="9" stopIfTrue="1" operator="lessThan">
      <formula>0</formula>
    </cfRule>
  </conditionalFormatting>
  <conditionalFormatting sqref="A54:XFD54">
    <cfRule type="cellIs" dxfId="20" priority="8" stopIfTrue="1" operator="lessThan">
      <formula>0</formula>
    </cfRule>
  </conditionalFormatting>
  <conditionalFormatting sqref="D2:N3">
    <cfRule type="cellIs" dxfId="19" priority="7" stopIfTrue="1" operator="lessThan">
      <formula>0</formula>
    </cfRule>
  </conditionalFormatting>
  <conditionalFormatting sqref="D2:N3">
    <cfRule type="cellIs" dxfId="18" priority="6" stopIfTrue="1" operator="lessThan">
      <formula>0</formula>
    </cfRule>
  </conditionalFormatting>
  <conditionalFormatting sqref="D2:N3">
    <cfRule type="cellIs" dxfId="17" priority="5" stopIfTrue="1" operator="lessThan">
      <formula>0</formula>
    </cfRule>
  </conditionalFormatting>
  <conditionalFormatting sqref="D55:N56">
    <cfRule type="cellIs" dxfId="16" priority="4" stopIfTrue="1" operator="lessThan">
      <formula>0</formula>
    </cfRule>
  </conditionalFormatting>
  <conditionalFormatting sqref="D55:N56">
    <cfRule type="cellIs" dxfId="15" priority="3" stopIfTrue="1" operator="lessThan">
      <formula>0</formula>
    </cfRule>
  </conditionalFormatting>
  <conditionalFormatting sqref="D55:N56">
    <cfRule type="cellIs" dxfId="14" priority="2" stopIfTrue="1" operator="lessThan">
      <formula>0</formula>
    </cfRule>
  </conditionalFormatting>
  <conditionalFormatting sqref="D29:O29">
    <cfRule type="cellIs" dxfId="13" priority="1" stopIfTrue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8"/>
  <sheetViews>
    <sheetView tabSelected="1" workbookViewId="0">
      <selection activeCell="B36" sqref="B36"/>
    </sheetView>
  </sheetViews>
  <sheetFormatPr defaultRowHeight="12.75"/>
  <cols>
    <col min="1" max="1" width="3.875" style="213" customWidth="1"/>
    <col min="2" max="2" width="47.75" style="213" customWidth="1"/>
    <col min="3" max="3" width="7.25" style="213" customWidth="1"/>
    <col min="4" max="4" width="8.625" style="213" customWidth="1"/>
    <col min="5" max="10" width="8.125" style="213" customWidth="1"/>
    <col min="11" max="11" width="7.625" style="213" customWidth="1"/>
    <col min="12" max="14" width="8.125" style="213" customWidth="1"/>
    <col min="15" max="15" width="8.5" style="214" customWidth="1"/>
    <col min="16" max="16384" width="9" style="215"/>
  </cols>
  <sheetData>
    <row r="1" spans="1:15" s="355" customFormat="1" ht="15">
      <c r="A1" s="352" t="s">
        <v>191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4"/>
    </row>
    <row r="2" spans="1:15" ht="51">
      <c r="A2" s="216" t="s">
        <v>192</v>
      </c>
      <c r="B2" s="216"/>
      <c r="C2" s="217" t="s">
        <v>193</v>
      </c>
      <c r="D2" s="218" t="s">
        <v>2</v>
      </c>
      <c r="E2" s="218" t="s">
        <v>3</v>
      </c>
      <c r="F2" s="218" t="s">
        <v>4</v>
      </c>
      <c r="G2" s="218" t="s">
        <v>5</v>
      </c>
      <c r="H2" s="218" t="s">
        <v>6</v>
      </c>
      <c r="I2" s="218" t="s">
        <v>7</v>
      </c>
      <c r="J2" s="218" t="s">
        <v>8</v>
      </c>
      <c r="K2" s="218" t="s">
        <v>9</v>
      </c>
      <c r="L2" s="218" t="s">
        <v>10</v>
      </c>
      <c r="M2" s="218" t="s">
        <v>11</v>
      </c>
      <c r="N2" s="218" t="s">
        <v>12</v>
      </c>
      <c r="O2" s="219" t="s">
        <v>13</v>
      </c>
    </row>
    <row r="3" spans="1:15">
      <c r="A3" s="220" t="s">
        <v>194</v>
      </c>
      <c r="B3" s="221"/>
      <c r="C3" s="222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4"/>
    </row>
    <row r="4" spans="1:15">
      <c r="A4" s="225">
        <v>1</v>
      </c>
      <c r="B4" s="226" t="s">
        <v>195</v>
      </c>
      <c r="C4" s="227" t="s">
        <v>260</v>
      </c>
      <c r="D4" s="228">
        <f>[1]อัตราส่วนการเงิน!L4</f>
        <v>2.4309019549631459</v>
      </c>
      <c r="E4" s="228">
        <f>[1]อัตราส่วนการเงิน!Y4</f>
        <v>3.813910135657248</v>
      </c>
      <c r="F4" s="228">
        <f>[1]อัตราส่วนการเงิน!AL4</f>
        <v>2.5873491105782556</v>
      </c>
      <c r="G4" s="228">
        <f>[1]อัตราส่วนการเงิน!AY4</f>
        <v>2.284458098535854</v>
      </c>
      <c r="H4" s="228">
        <f>[1]อัตราส่วนการเงิน!BL4</f>
        <v>2.8581861501758179</v>
      </c>
      <c r="I4" s="228">
        <f>[1]อัตราส่วนการเงิน!BY4</f>
        <v>1.7077220322905671</v>
      </c>
      <c r="J4" s="228">
        <f>[1]อัตราส่วนการเงิน!CL4</f>
        <v>1.7843632709693955</v>
      </c>
      <c r="K4" s="228">
        <f>[1]อัตราส่วนการเงิน!CY4</f>
        <v>1.8437445867919446</v>
      </c>
      <c r="L4" s="228">
        <f>[1]อัตราส่วนการเงิน!DL4</f>
        <v>2.2849181044205045</v>
      </c>
      <c r="M4" s="228">
        <f>[1]อัตราส่วนการเงิน!DY4</f>
        <v>2.4327043606962255</v>
      </c>
      <c r="N4" s="228">
        <f>[1]อัตราส่วนการเงิน!EL4</f>
        <v>4.9871924932193465</v>
      </c>
      <c r="O4" s="228">
        <f>[1]อัตราส่วนการเงิน!FL4</f>
        <v>2.5589818276168308</v>
      </c>
    </row>
    <row r="5" spans="1:15">
      <c r="A5" s="229">
        <v>2</v>
      </c>
      <c r="B5" s="230" t="s">
        <v>196</v>
      </c>
      <c r="C5" s="231" t="s">
        <v>261</v>
      </c>
      <c r="D5" s="228">
        <f>[1]อัตราส่วนการเงิน!L5</f>
        <v>2.0910622846819944</v>
      </c>
      <c r="E5" s="228">
        <f>[1]อัตราส่วนการเงิน!Y5</f>
        <v>3.6016042903746994</v>
      </c>
      <c r="F5" s="228">
        <f>[1]อัตราส่วนการเงิน!AL5</f>
        <v>2.2576170986304476</v>
      </c>
      <c r="G5" s="228">
        <f>[1]อัตราส่วนการเงิน!AY5</f>
        <v>1.9627025060550209</v>
      </c>
      <c r="H5" s="228">
        <f>[1]อัตราส่วนการเงิน!BL5</f>
        <v>2.4607549385592944</v>
      </c>
      <c r="I5" s="228">
        <f>[1]อัตราส่วนการเงิน!BY5</f>
        <v>1.1729442038459341</v>
      </c>
      <c r="J5" s="228">
        <f>[1]อัตราส่วนการเงิน!CL5</f>
        <v>1.5513037964362113</v>
      </c>
      <c r="K5" s="228">
        <f>[1]อัตราส่วนการเงิน!CY5</f>
        <v>1.6343587694982022</v>
      </c>
      <c r="L5" s="228">
        <f>[1]อัตราส่วนการเงิน!DL5</f>
        <v>1.8506897869035583</v>
      </c>
      <c r="M5" s="228">
        <f>[1]อัตราส่วนการเงิน!DY5</f>
        <v>2.0713041172535576</v>
      </c>
      <c r="N5" s="228">
        <f>[1]อัตราส่วนการเงิน!EL5</f>
        <v>4.6272276040531066</v>
      </c>
      <c r="O5" s="228">
        <f>[1]อัตราส่วนการเงิน!FL5</f>
        <v>2.2277806794478505</v>
      </c>
    </row>
    <row r="6" spans="1:15" ht="14.25">
      <c r="A6" s="229">
        <v>3</v>
      </c>
      <c r="B6" s="230" t="s">
        <v>262</v>
      </c>
      <c r="C6" s="231" t="s">
        <v>263</v>
      </c>
      <c r="D6" s="228">
        <f>[1]อัตราส่วนการเงิน!L6</f>
        <v>1.5722146391634275</v>
      </c>
      <c r="E6" s="228">
        <f>[1]อัตราส่วนการเงิน!Y6</f>
        <v>3.3879554196005373</v>
      </c>
      <c r="F6" s="228">
        <f>[1]อัตราส่วนการเงิน!AL6</f>
        <v>2.1235909129745383</v>
      </c>
      <c r="G6" s="228">
        <f>[1]อัตราส่วนการเงิน!AY6</f>
        <v>1.8127943493485226</v>
      </c>
      <c r="H6" s="228">
        <f>[1]อัตราส่วนการเงิน!BL6</f>
        <v>2.3367124050785453</v>
      </c>
      <c r="I6" s="228">
        <f>[1]อัตราส่วนการเงิน!BY6</f>
        <v>1.0164850804896608</v>
      </c>
      <c r="J6" s="228">
        <f>[1]อัตราส่วนการเงิน!CL6</f>
        <v>1.4550348596591334</v>
      </c>
      <c r="K6" s="228">
        <f>[1]อัตราส่วนการเงิน!CY6</f>
        <v>1.527005894280147</v>
      </c>
      <c r="L6" s="228">
        <f>[1]อัตราส่วนการเงิน!DL6</f>
        <v>1.6998167532954978</v>
      </c>
      <c r="M6" s="228">
        <f>[1]อัตราส่วนการเงิน!DY6</f>
        <v>1.9183222611829045</v>
      </c>
      <c r="N6" s="228">
        <f>[1]อัตราส่วนการเงิน!EL6</f>
        <v>4.3881341160404039</v>
      </c>
      <c r="O6" s="228">
        <f>[1]อัตราส่วนการเงิน!FL6</f>
        <v>1.9494830512963965</v>
      </c>
    </row>
    <row r="7" spans="1:15" ht="27">
      <c r="A7" s="229"/>
      <c r="B7" s="230" t="s">
        <v>264</v>
      </c>
      <c r="C7" s="231" t="s">
        <v>263</v>
      </c>
      <c r="D7" s="228">
        <f>[1]อัตราส่วนการเงิน!L7</f>
        <v>2.2962386139335269</v>
      </c>
      <c r="E7" s="228">
        <f>[1]อัตราส่วนการเงิน!Y7</f>
        <v>6.4541259698347755</v>
      </c>
      <c r="F7" s="228">
        <f>[1]อัตราส่วนการเงิน!AL7</f>
        <v>4.0122549440553605</v>
      </c>
      <c r="G7" s="228">
        <f>[1]อัตราส่วนการเงิน!AY7</f>
        <v>2.6790475569133436</v>
      </c>
      <c r="H7" s="228">
        <f>[1]อัตราส่วนการเงิน!BL7</f>
        <v>3.6121108922535661</v>
      </c>
      <c r="I7" s="228">
        <f>[1]อัตราส่วนการเงิน!BY7</f>
        <v>1.9535481018323972</v>
      </c>
      <c r="J7" s="228">
        <f>[1]อัตราส่วนการเงิน!CL7</f>
        <v>1.9695187780409387</v>
      </c>
      <c r="K7" s="228">
        <f>[1]อัตราส่วนการเงิน!CY7</f>
        <v>2.2307790899839404</v>
      </c>
      <c r="L7" s="228">
        <f>[1]อัตราส่วนการเงิน!DL7</f>
        <v>2.6188022000656894</v>
      </c>
      <c r="M7" s="228">
        <f>[1]อัตราส่วนการเงิน!DY7</f>
        <v>2.495636028359848</v>
      </c>
      <c r="N7" s="228">
        <f>[1]อัตราส่วนการเงิน!EL7</f>
        <v>6.8617925304819725</v>
      </c>
      <c r="O7" s="228">
        <f>[1]อัตราส่วนการเงิน!FL7</f>
        <v>3.025076460430236</v>
      </c>
    </row>
    <row r="8" spans="1:15" ht="25.5">
      <c r="A8" s="229">
        <v>4</v>
      </c>
      <c r="B8" s="232" t="s">
        <v>197</v>
      </c>
      <c r="C8" s="233" t="s">
        <v>265</v>
      </c>
      <c r="D8" s="234">
        <f>[1]อัตราส่วนการเงิน!L8</f>
        <v>73.84741299663493</v>
      </c>
      <c r="E8" s="234">
        <f>[1]อัตราส่วนการเงิน!Y8</f>
        <v>147.64938858884108</v>
      </c>
      <c r="F8" s="234">
        <f>[1]อัตราส่วนการเงิน!AL8</f>
        <v>70.38925077342256</v>
      </c>
      <c r="G8" s="234">
        <f>[1]อัตราส่วนการเงิน!AY8</f>
        <v>148.19485327578664</v>
      </c>
      <c r="H8" s="234">
        <f>[1]อัตราส่วนการเงิน!BL8</f>
        <v>94.743523651195616</v>
      </c>
      <c r="I8" s="234">
        <f>[1]อัตราส่วนการเงิน!BY8</f>
        <v>103.99027853175178</v>
      </c>
      <c r="J8" s="234">
        <f>[1]อัตราส่วนการเงิน!CL8</f>
        <v>63.747835752112671</v>
      </c>
      <c r="K8" s="234">
        <f>[1]อัตราส่วนการเงิน!CY8</f>
        <v>87.611997685548872</v>
      </c>
      <c r="L8" s="234">
        <f>[1]อัตราส่วนการเงิน!DL8</f>
        <v>55.276391049547541</v>
      </c>
      <c r="M8" s="234">
        <f>[1]อัตราส่วนการเงิน!DY8</f>
        <v>83.579746070582416</v>
      </c>
      <c r="N8" s="234">
        <f>[1]อัตราส่วนการเงิน!EL8</f>
        <v>102.76151842500853</v>
      </c>
      <c r="O8" s="234">
        <f>[1]อัตราส่วนการเงิน!FL8</f>
        <v>83.429113148159615</v>
      </c>
    </row>
    <row r="9" spans="1:15">
      <c r="A9" s="235">
        <v>5</v>
      </c>
      <c r="B9" s="236" t="s">
        <v>198</v>
      </c>
      <c r="C9" s="237" t="s">
        <v>265</v>
      </c>
      <c r="D9" s="238">
        <f>[1]อัตราส่วนการเงิน!L9</f>
        <v>91.823843227784536</v>
      </c>
      <c r="E9" s="238">
        <f>[1]อัตราส่วนการเงิน!Y9</f>
        <v>148.89896326954297</v>
      </c>
      <c r="F9" s="238">
        <f>[1]อัตราส่วนการเงิน!AL9</f>
        <v>85.674252422457329</v>
      </c>
      <c r="G9" s="238">
        <f>[1]อัตราส่วนการเงิน!AY9</f>
        <v>59.84705542438639</v>
      </c>
      <c r="H9" s="238">
        <f>[1]อัตราส่วนการเงิน!BL9</f>
        <v>62.248368393167809</v>
      </c>
      <c r="I9" s="238">
        <f>[1]อัตราส่วนการเงิน!BY9</f>
        <v>50.828362349910336</v>
      </c>
      <c r="J9" s="238">
        <f>[1]อัตราส่วนการเงิน!CL9</f>
        <v>70.065054394335377</v>
      </c>
      <c r="K9" s="238">
        <f>[1]อัตราส่วนการเงิน!CY9</f>
        <v>11.598928243481502</v>
      </c>
      <c r="L9" s="238">
        <f>[1]อัตราส่วนการเงิน!DL9</f>
        <v>33.98136899497274</v>
      </c>
      <c r="M9" s="238">
        <f>[1]อัตราส่วนการเงิน!DY9</f>
        <v>80.705644055563937</v>
      </c>
      <c r="N9" s="238">
        <f>[1]อัตราส่วนการเงิน!EL9</f>
        <v>48.527535439356882</v>
      </c>
      <c r="O9" s="238">
        <f>[1]อัตราส่วนการเงิน!FL9</f>
        <v>86.870873218903768</v>
      </c>
    </row>
    <row r="10" spans="1:15">
      <c r="A10" s="235">
        <v>6</v>
      </c>
      <c r="B10" s="236" t="s">
        <v>199</v>
      </c>
      <c r="C10" s="237" t="s">
        <v>265</v>
      </c>
      <c r="D10" s="238">
        <f>[1]อัตราส่วนการเงิน!L10</f>
        <v>169.86335491038764</v>
      </c>
      <c r="E10" s="238">
        <f>[1]อัตราส่วนการเงิน!Y10</f>
        <v>27.528374634199789</v>
      </c>
      <c r="F10" s="238">
        <f>[1]อัตราส่วนการเงิน!AL10</f>
        <v>121.77567973822472</v>
      </c>
      <c r="G10" s="238">
        <f>[1]อัตราส่วนการเงิน!AY10</f>
        <v>304.14217168234842</v>
      </c>
      <c r="H10" s="238">
        <f>[1]อัตราส่วนการเงิน!BL10</f>
        <v>176.92862941266813</v>
      </c>
      <c r="I10" s="238">
        <f>[1]อัตราส่วนการเงิน!BY10</f>
        <v>127.88359788359789</v>
      </c>
      <c r="J10" s="238">
        <f>[1]อัตราส่วนการเงิน!CL10</f>
        <v>113.69400209439209</v>
      </c>
      <c r="K10" s="238">
        <f>[1]อัตราส่วนการเงิน!CY10</f>
        <v>149.58560754257127</v>
      </c>
      <c r="L10" s="238">
        <f>[1]อัตราส่วนการเงิน!DL10</f>
        <v>105.26649012266766</v>
      </c>
      <c r="M10" s="238">
        <f>[1]อัตราส่วนการเงิน!DY10</f>
        <v>70.818512066334449</v>
      </c>
      <c r="N10" s="238">
        <f>[1]อัตราส่วนการเงิน!EL10</f>
        <v>250.7681357343568</v>
      </c>
      <c r="O10" s="238">
        <f>[1]อัตราส่วนการเงิน!FL10</f>
        <v>163.49974286438913</v>
      </c>
    </row>
    <row r="11" spans="1:15" ht="25.5">
      <c r="A11" s="235">
        <v>7</v>
      </c>
      <c r="B11" s="236" t="s">
        <v>200</v>
      </c>
      <c r="C11" s="237" t="s">
        <v>265</v>
      </c>
      <c r="D11" s="238">
        <f>[1]อัตราส่วนการเงิน!L11</f>
        <v>67.130703520560587</v>
      </c>
      <c r="E11" s="238">
        <f>[1]อัตราส่วนการเงิน!Y11</f>
        <v>122.82606925696605</v>
      </c>
      <c r="F11" s="238">
        <f>[1]อัตราส่วนการเงิน!AL11</f>
        <v>92.936741527167769</v>
      </c>
      <c r="G11" s="238">
        <f>[1]อัตราส่วนการเงิน!AY11</f>
        <v>117.97993695911967</v>
      </c>
      <c r="H11" s="238">
        <f>[1]อัตราส่วนการเงิน!BL11</f>
        <v>95.644085503535024</v>
      </c>
      <c r="I11" s="238">
        <f>[1]อัตราส่วนการเงิน!BY11</f>
        <v>105.55127248741798</v>
      </c>
      <c r="J11" s="238">
        <f>[1]อัตราส่วนการเงิน!CL11</f>
        <v>83.665255604721693</v>
      </c>
      <c r="K11" s="238">
        <f>[1]อัตราส่วนการเงิน!CY11</f>
        <v>82.828079598813574</v>
      </c>
      <c r="L11" s="238">
        <f>[1]อัตราส่วนการเงิน!DL11</f>
        <v>92.980126081803192</v>
      </c>
      <c r="M11" s="238">
        <f>[1]อัตราส่วนการเงิน!DY11</f>
        <v>117.92752133927556</v>
      </c>
      <c r="N11" s="238">
        <f>[1]อัตราส่วนการเงิน!EL11</f>
        <v>121.03506986631798</v>
      </c>
      <c r="O11" s="238">
        <f>[1]อัตราส่วนการเงิน!FL11</f>
        <v>80.63496830646281</v>
      </c>
    </row>
    <row r="12" spans="1:15">
      <c r="A12" s="235">
        <v>8</v>
      </c>
      <c r="B12" s="236" t="s">
        <v>201</v>
      </c>
      <c r="C12" s="237" t="s">
        <v>265</v>
      </c>
      <c r="D12" s="238">
        <f>[1]อัตราส่วนการเงิน!L12</f>
        <v>46.816236773561172</v>
      </c>
      <c r="E12" s="238">
        <f>[1]อัตราส่วนการเงิน!Y12</f>
        <v>8.9396164614664073</v>
      </c>
      <c r="F12" s="238">
        <f>[1]อัตราส่วนการเงิน!AL12</f>
        <v>10.073375247622378</v>
      </c>
      <c r="G12" s="238">
        <f>[1]อัตราส่วนการเงิน!AY12</f>
        <v>59.173858112014173</v>
      </c>
      <c r="H12" s="238">
        <f>[1]อัตราส่วนการเงิน!BL12</f>
        <v>16.276674265721955</v>
      </c>
      <c r="I12" s="238">
        <f>[1]อัตราส่วนการเงิน!BY12</f>
        <v>81.159913629666676</v>
      </c>
      <c r="J12" s="238">
        <f>[1]อัตราส่วนการเงิน!CL12</f>
        <v>28.139120916402078</v>
      </c>
      <c r="K12" s="238">
        <f>[1]อัตราส่วนการเงิน!CY12</f>
        <v>32.866679710947579</v>
      </c>
      <c r="L12" s="238">
        <f>[1]อัตราส่วนการเงิน!DL12</f>
        <v>10.299357410981704</v>
      </c>
      <c r="M12" s="238">
        <f>[1]อัตราส่วนการเงิน!DY12</f>
        <v>52.888473327891354</v>
      </c>
      <c r="N12" s="238">
        <f>[1]อัตราส่วนการเงิน!EL12</f>
        <v>86.858050366085166</v>
      </c>
      <c r="O12" s="238">
        <f>[1]อัตราส่วนการเงิน!FL12</f>
        <v>35.242233768985159</v>
      </c>
    </row>
    <row r="13" spans="1:15" ht="25.5">
      <c r="A13" s="235">
        <v>9</v>
      </c>
      <c r="B13" s="239" t="s">
        <v>202</v>
      </c>
      <c r="C13" s="237" t="s">
        <v>265</v>
      </c>
      <c r="D13" s="238">
        <f>[1]อัตราส่วนการเงิน!L13</f>
        <v>44.956155017701725</v>
      </c>
      <c r="E13" s="238">
        <f>[1]อัตราส่วนการเงิน!Y13</f>
        <v>66.10432336705739</v>
      </c>
      <c r="F13" s="238">
        <f>[1]อัตราส่วนการเงิน!AL13</f>
        <v>61.005796331400639</v>
      </c>
      <c r="G13" s="238">
        <f>[1]อัตราส่วนการเงิน!AY13</f>
        <v>46.205887689413082</v>
      </c>
      <c r="H13" s="238">
        <f>[1]อัตราส่วนการเงิน!BL13</f>
        <v>76.66640749258957</v>
      </c>
      <c r="I13" s="238">
        <f>[1]อัตราส่วนการเงิน!BY13</f>
        <v>123.55744917123596</v>
      </c>
      <c r="J13" s="238">
        <f>[1]อัตราส่วนการเงิน!CL13</f>
        <v>69.293348826343475</v>
      </c>
      <c r="K13" s="238">
        <f>[1]อัตราส่วนการเงิน!CY13</f>
        <v>67.654190257205002</v>
      </c>
      <c r="L13" s="238">
        <f>[1]อัตราส่วนการเงิน!DL13</f>
        <v>63.911761881745718</v>
      </c>
      <c r="M13" s="238">
        <f>[1]อัตราส่วนการเงิน!DY13</f>
        <v>67.996917502101098</v>
      </c>
      <c r="N13" s="238">
        <f>[1]อัตราส่วนการเงิน!EL13</f>
        <v>80.53563257662951</v>
      </c>
      <c r="O13" s="238">
        <f>[1]อัตราส่วนการเงิน!FL13</f>
        <v>56.111459822468056</v>
      </c>
    </row>
    <row r="14" spans="1:15" ht="25.5">
      <c r="A14" s="235">
        <v>10</v>
      </c>
      <c r="B14" s="239" t="s">
        <v>203</v>
      </c>
      <c r="C14" s="237" t="s">
        <v>265</v>
      </c>
      <c r="D14" s="238">
        <f>[1]อัตราส่วนการเงิน!L14</f>
        <v>17.70221450229371</v>
      </c>
      <c r="E14" s="238">
        <f>[1]อัตราส่วนการเงิน!Y14</f>
        <v>51.870473135226753</v>
      </c>
      <c r="F14" s="238">
        <f>[1]อัตราส่วนการเงิน!AL14</f>
        <v>37.10470443022637</v>
      </c>
      <c r="G14" s="238">
        <f>[1]อัตราส่วนการเงิน!AY14</f>
        <v>22.241737566866973</v>
      </c>
      <c r="H14" s="238">
        <f>[1]อัตราส่วนการเงิน!BL14</f>
        <v>36.045338370306553</v>
      </c>
      <c r="I14" s="238">
        <f>[1]อัตราส่วนการเงิน!BY14</f>
        <v>129.49387022936361</v>
      </c>
      <c r="J14" s="238">
        <f>[1]อัตราส่วนการเงิน!CL14</f>
        <v>32.861579903208337</v>
      </c>
      <c r="K14" s="238">
        <f>[1]อัตราส่วนการเงิน!CY14</f>
        <v>170.43491845737762</v>
      </c>
      <c r="L14" s="238">
        <f>[1]อัตราส่วนการเงิน!DL14</f>
        <v>51.74474924857693</v>
      </c>
      <c r="M14" s="238">
        <f>[1]อัตราส่วนการเงิน!DY14</f>
        <v>36.175341859006728</v>
      </c>
      <c r="N14" s="238">
        <f>[1]อัตราส่วนการเงิน!EL14</f>
        <v>30.414987556011372</v>
      </c>
      <c r="O14" s="238">
        <f>[1]อัตราส่วนการเงิน!FL14</f>
        <v>33.44070177941321</v>
      </c>
    </row>
    <row r="15" spans="1:15">
      <c r="A15" s="240">
        <v>11</v>
      </c>
      <c r="B15" s="241" t="s">
        <v>204</v>
      </c>
      <c r="C15" s="242" t="s">
        <v>265</v>
      </c>
      <c r="D15" s="234">
        <f>[1]อัตราส่วนการเงิน!L15</f>
        <v>45.728367806246084</v>
      </c>
      <c r="E15" s="234">
        <f>[1]อัตราส่วนการเงิน!Y15</f>
        <v>57.515375347756517</v>
      </c>
      <c r="F15" s="234">
        <f>[1]อัตราส่วนการเงิน!AL15</f>
        <v>80.658603981538135</v>
      </c>
      <c r="G15" s="234">
        <f>[1]อัตราส่วนการเงิน!AY15</f>
        <v>61.153243661142611</v>
      </c>
      <c r="H15" s="234">
        <f>[1]อัตราส่วนการเงิน!BL15</f>
        <v>56.374269648579272</v>
      </c>
      <c r="I15" s="234">
        <f>[1]อัตราส่วนการเงิน!BY15</f>
        <v>48.109625473876633</v>
      </c>
      <c r="J15" s="234">
        <f>[1]อัตราส่วนการเงิน!CL15</f>
        <v>128.21290354310284</v>
      </c>
      <c r="K15" s="234">
        <f>[1]อัตราส่วนการเงิน!CY15</f>
        <v>71.703592847745497</v>
      </c>
      <c r="L15" s="234">
        <f>[1]อัตราส่วนการเงิน!DL15</f>
        <v>72.446455931620889</v>
      </c>
      <c r="M15" s="234">
        <f>[1]อัตราส่วนการเงิน!DY15</f>
        <v>111.7555488025871</v>
      </c>
      <c r="N15" s="234">
        <f>[1]อัตราส่วนการเงิน!EL15</f>
        <v>93.830462703151554</v>
      </c>
      <c r="O15" s="234">
        <f>[1]อัตราส่วนการเงิน!FL15</f>
        <v>58.831888415762656</v>
      </c>
    </row>
    <row r="16" spans="1:15" ht="25.5">
      <c r="A16" s="235">
        <v>12</v>
      </c>
      <c r="B16" s="239" t="s">
        <v>205</v>
      </c>
      <c r="C16" s="237" t="s">
        <v>265</v>
      </c>
      <c r="D16" s="238">
        <f>[1]อัตราส่วนการเงิน!L16</f>
        <v>45.625327705986031</v>
      </c>
      <c r="E16" s="238">
        <f>[1]อัตราส่วนการเงิน!Y16</f>
        <v>76.591864443760429</v>
      </c>
      <c r="F16" s="238">
        <f>[1]อัตราส่วนการเงิน!AL16</f>
        <v>78.058247139779411</v>
      </c>
      <c r="G16" s="238">
        <f>[1]อัตราส่วนการเงิน!AY16</f>
        <v>77.584932096119303</v>
      </c>
      <c r="H16" s="238">
        <f>[1]อัตราส่วนการเงิน!BL16</f>
        <v>77.212486443680035</v>
      </c>
      <c r="I16" s="238">
        <f>[1]อัตราส่วนการเงิน!BY16</f>
        <v>63.095317344983492</v>
      </c>
      <c r="J16" s="238">
        <f>[1]อัตราส่วนการเงิน!CL16</f>
        <v>156.19377208980944</v>
      </c>
      <c r="K16" s="238">
        <f>[1]อัตราส่วนการเงิน!CY16</f>
        <v>87.498209740349495</v>
      </c>
      <c r="L16" s="238">
        <f>[1]อัตราส่วนการเงิน!DL16</f>
        <v>89.253177474863975</v>
      </c>
      <c r="M16" s="238">
        <f>[1]อัตราส่วนการเงิน!DY16</f>
        <v>133.33367744630661</v>
      </c>
      <c r="N16" s="238">
        <f>[1]อัตราส่วนการเงิน!EL16</f>
        <v>104.77126860800179</v>
      </c>
      <c r="O16" s="238">
        <f>[1]อัตราส่วนการเงิน!FL16</f>
        <v>66.684781911742874</v>
      </c>
    </row>
    <row r="17" spans="1:15" ht="25.5">
      <c r="A17" s="235">
        <v>13</v>
      </c>
      <c r="B17" s="239" t="s">
        <v>206</v>
      </c>
      <c r="C17" s="237" t="s">
        <v>265</v>
      </c>
      <c r="D17" s="238">
        <f>[1]อัตราส่วนการเงิน!L17</f>
        <v>48.776237610485438</v>
      </c>
      <c r="E17" s="238">
        <f>[1]อัตราส่วนการเงิน!Y17</f>
        <v>80.328277846659844</v>
      </c>
      <c r="F17" s="238">
        <f>[1]อัตราส่วนการเงิน!AL17</f>
        <v>61.475403276301421</v>
      </c>
      <c r="G17" s="238">
        <f>[1]อัตราส่วนการเงิน!AY17</f>
        <v>51.748558903169481</v>
      </c>
      <c r="H17" s="238">
        <f>[1]อัตราส่วนการเงิน!BL17</f>
        <v>73.720630426579461</v>
      </c>
      <c r="I17" s="238">
        <f>[1]อัตราส่วนการเงิน!BY17</f>
        <v>52.441959499403815</v>
      </c>
      <c r="J17" s="238">
        <f>[1]อัตราส่วนการเงิน!CL17</f>
        <v>130.73379957274076</v>
      </c>
      <c r="K17" s="238">
        <f>[1]อัตราส่วนการเงิน!CY17</f>
        <v>66.731313656630931</v>
      </c>
      <c r="L17" s="238">
        <f>[1]อัตราส่วนการเงิน!DL17</f>
        <v>100.96055873055741</v>
      </c>
      <c r="M17" s="238">
        <f>[1]อัตราส่วนการเงิน!DY17</f>
        <v>122.68617564295211</v>
      </c>
      <c r="N17" s="238">
        <f>[1]อัตราส่วนการเงิน!EL17</f>
        <v>66.395759571193352</v>
      </c>
      <c r="O17" s="238">
        <f>[1]อัตราส่วนการเงิน!FL17</f>
        <v>63.743381014581828</v>
      </c>
    </row>
    <row r="18" spans="1:15" ht="25.5">
      <c r="A18" s="243">
        <v>14</v>
      </c>
      <c r="B18" s="244" t="s">
        <v>207</v>
      </c>
      <c r="C18" s="245" t="s">
        <v>265</v>
      </c>
      <c r="D18" s="246">
        <f>[1]อัตราส่วนการเงิน!L18</f>
        <v>2.2713090708153443</v>
      </c>
      <c r="E18" s="238">
        <f>[1]อัตราส่วนการเงิน!Y18</f>
        <v>33.393879955385501</v>
      </c>
      <c r="F18" s="238">
        <f>[1]อัตราส่วนการเงิน!AL18</f>
        <v>29.417060285942629</v>
      </c>
      <c r="G18" s="238">
        <f>[1]อัตราส่วนการเงิน!AY18</f>
        <v>124.35723776695407</v>
      </c>
      <c r="H18" s="238">
        <f>[1]อัตราส่วนการเงิน!BL18</f>
        <v>43.517774427354453</v>
      </c>
      <c r="I18" s="238">
        <f>[1]อัตราส่วนการเงิน!BY18</f>
        <v>32.584018999675983</v>
      </c>
      <c r="J18" s="238">
        <f>[1]อัตราส่วนการเงิน!CL18</f>
        <v>62.91985172308766</v>
      </c>
      <c r="K18" s="238">
        <f>[1]อัตราส่วนการเงิน!CY18</f>
        <v>109.81710525752864</v>
      </c>
      <c r="L18" s="238">
        <f>[1]อัตราส่วนการเงิน!DL18</f>
        <v>25.375716527163085</v>
      </c>
      <c r="M18" s="238">
        <f>[1]อัตราส่วนการเงิน!DY18</f>
        <v>40.262083032515413</v>
      </c>
      <c r="N18" s="238">
        <f>[1]อัตราส่วนการเงิน!EL18</f>
        <v>30.197273743327379</v>
      </c>
      <c r="O18" s="238">
        <f>[1]อัตราส่วนการเงิน!FL18</f>
        <v>27.678879493634241</v>
      </c>
    </row>
    <row r="19" spans="1:15" ht="25.5">
      <c r="A19" s="247">
        <v>15</v>
      </c>
      <c r="B19" s="248" t="s">
        <v>208</v>
      </c>
      <c r="C19" s="249" t="s">
        <v>265</v>
      </c>
      <c r="D19" s="250">
        <f>[1]อัตราส่วนการเงิน!L19</f>
        <v>104.93431633884843</v>
      </c>
      <c r="E19" s="250">
        <f>[1]อัตราส่วนการเงิน!Y19</f>
        <v>22.655231354620913</v>
      </c>
      <c r="F19" s="250">
        <f>[1]อัตราส่วนการเงิน!AL19</f>
        <v>74.415042756205168</v>
      </c>
      <c r="G19" s="250">
        <f>[1]อัตราส่วนการเงิน!AY19</f>
        <v>78.575247022596187</v>
      </c>
      <c r="H19" s="250">
        <f>[1]อัตราส่วนการเงิน!BL19</f>
        <v>32.462822729411883</v>
      </c>
      <c r="I19" s="250">
        <f>[1]อัตราส่วนการเงิน!BY19</f>
        <v>0.86810184271200541</v>
      </c>
      <c r="J19" s="250">
        <f>[1]อัตราส่วนการเงิน!CL19</f>
        <v>111.04452207789771</v>
      </c>
      <c r="K19" s="250">
        <f>[1]อัตราส่วนการเงิน!CY19</f>
        <v>67.437484398384939</v>
      </c>
      <c r="L19" s="250">
        <f>[1]อัตราส่วนการเงิน!DL19</f>
        <v>2.2546033363620173</v>
      </c>
      <c r="M19" s="250">
        <f>[1]อัตราส่วนการเงิน!DY19</f>
        <v>69.565528002389399</v>
      </c>
      <c r="N19" s="250">
        <f>[1]อัตราส่วนการเงิน!EL19</f>
        <v>32.831486878772964</v>
      </c>
      <c r="O19" s="250">
        <f>[1]อัตราส่วนการเงิน!FL19</f>
        <v>83.797076215659445</v>
      </c>
    </row>
    <row r="20" spans="1:15" hidden="1">
      <c r="A20" s="251" t="s">
        <v>209</v>
      </c>
      <c r="B20" s="252"/>
      <c r="C20" s="253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</row>
    <row r="21" spans="1:15" hidden="1">
      <c r="A21" s="255">
        <v>1</v>
      </c>
      <c r="B21" s="256" t="s">
        <v>210</v>
      </c>
      <c r="C21" s="257" t="s">
        <v>266</v>
      </c>
      <c r="D21" s="228">
        <f>[1]อัตราส่วนการเงิน!L21</f>
        <v>7.2762864491950197</v>
      </c>
      <c r="E21" s="228">
        <f>[1]อัตราส่วนการเงิน!Y21</f>
        <v>7.2762864491950197</v>
      </c>
      <c r="F21" s="228">
        <f>[1]อัตราส่วนการเงิน!AL21</f>
        <v>7.2762864491950197</v>
      </c>
      <c r="G21" s="228">
        <f>[1]อัตราส่วนการเงิน!AY21</f>
        <v>7.2762864491950197</v>
      </c>
      <c r="H21" s="228">
        <f>[1]อัตราส่วนการเงิน!BL21</f>
        <v>7.2762864491950197</v>
      </c>
      <c r="I21" s="228">
        <f>[1]อัตราส่วนการเงิน!BY21</f>
        <v>7.2762864491950197</v>
      </c>
      <c r="J21" s="228">
        <f>[1]อัตราส่วนการเงิน!CL21</f>
        <v>7.2762864491950197</v>
      </c>
      <c r="K21" s="228">
        <f>[1]อัตราส่วนการเงิน!CY21</f>
        <v>7.2762864491950197</v>
      </c>
      <c r="L21" s="228">
        <f>[1]อัตราส่วนการเงิน!DL21</f>
        <v>7.2762864491950197</v>
      </c>
      <c r="M21" s="228">
        <f>[1]อัตราส่วนการเงิน!DY21</f>
        <v>7.2762864491950197</v>
      </c>
      <c r="N21" s="228">
        <f>[1]อัตราส่วนการเงิน!EL21</f>
        <v>7.2762864491950197</v>
      </c>
      <c r="O21" s="228">
        <f>[1]อัตราส่วนการเงิน!FL21</f>
        <v>7.2762864491950197</v>
      </c>
    </row>
    <row r="22" spans="1:15" hidden="1">
      <c r="A22" s="235">
        <v>2</v>
      </c>
      <c r="B22" s="236" t="s">
        <v>211</v>
      </c>
      <c r="C22" s="258" t="s">
        <v>266</v>
      </c>
      <c r="D22" s="228">
        <f>[1]อัตราส่วนการเงิน!L22</f>
        <v>2.79535537040225</v>
      </c>
      <c r="E22" s="228">
        <f>[1]อัตราส่วนการเงิน!Y22</f>
        <v>2.79535537040225</v>
      </c>
      <c r="F22" s="228">
        <f>[1]อัตราส่วนการเงิน!AL22</f>
        <v>2.79535537040225</v>
      </c>
      <c r="G22" s="228">
        <f>[1]อัตราส่วนการเงิน!AY22</f>
        <v>2.79535537040225</v>
      </c>
      <c r="H22" s="228">
        <f>[1]อัตราส่วนการเงิน!BL22</f>
        <v>2.79535537040225</v>
      </c>
      <c r="I22" s="228">
        <f>[1]อัตราส่วนการเงิน!BY22</f>
        <v>2.79535537040225</v>
      </c>
      <c r="J22" s="228">
        <f>[1]อัตราส่วนการเงิน!CL22</f>
        <v>2.79535537040225</v>
      </c>
      <c r="K22" s="228">
        <f>[1]อัตราส่วนการเงิน!CY22</f>
        <v>2.79535537040225</v>
      </c>
      <c r="L22" s="228">
        <f>[1]อัตราส่วนการเงิน!DL22</f>
        <v>2.79535537040225</v>
      </c>
      <c r="M22" s="228">
        <f>[1]อัตราส่วนการเงิน!DY22</f>
        <v>2.79535537040225</v>
      </c>
      <c r="N22" s="228">
        <f>[1]อัตราส่วนการเงิน!EL22</f>
        <v>2.79535537040225</v>
      </c>
      <c r="O22" s="228">
        <f>[1]อัตราส่วนการเงิน!FL22</f>
        <v>2.79535537040225</v>
      </c>
    </row>
    <row r="23" spans="1:15" hidden="1">
      <c r="A23" s="235">
        <v>3</v>
      </c>
      <c r="B23" s="236" t="s">
        <v>212</v>
      </c>
      <c r="C23" s="258" t="s">
        <v>266</v>
      </c>
      <c r="D23" s="228">
        <f>[1]อัตราส่วนการเงิน!L23</f>
        <v>2.94239854633555</v>
      </c>
      <c r="E23" s="228">
        <f>[1]อัตราส่วนการเงิน!Y23</f>
        <v>2.94239854633555</v>
      </c>
      <c r="F23" s="228">
        <f>[1]อัตราส่วนการเงิน!AL23</f>
        <v>2.94239854633555</v>
      </c>
      <c r="G23" s="228">
        <f>[1]อัตราส่วนการเงิน!AY23</f>
        <v>2.94239854633555</v>
      </c>
      <c r="H23" s="228">
        <f>[1]อัตราส่วนการเงิน!BL23</f>
        <v>2.94239854633555</v>
      </c>
      <c r="I23" s="228">
        <f>[1]อัตราส่วนการเงิน!BY23</f>
        <v>2.94239854633555</v>
      </c>
      <c r="J23" s="228">
        <f>[1]อัตราส่วนการเงิน!CL23</f>
        <v>2.94239854633555</v>
      </c>
      <c r="K23" s="228">
        <f>[1]อัตราส่วนการเงิน!CY23</f>
        <v>2.94239854633555</v>
      </c>
      <c r="L23" s="228">
        <f>[1]อัตราส่วนการเงิน!DL23</f>
        <v>2.94239854633555</v>
      </c>
      <c r="M23" s="228">
        <f>[1]อัตราส่วนการเงิน!DY23</f>
        <v>2.94239854633555</v>
      </c>
      <c r="N23" s="228">
        <f>[1]อัตราส่วนการเงิน!EL23</f>
        <v>2.94239854633555</v>
      </c>
      <c r="O23" s="228">
        <f>[1]อัตราส่วนการเงิน!FL23</f>
        <v>2.94239854633555</v>
      </c>
    </row>
    <row r="24" spans="1:15" hidden="1">
      <c r="A24" s="235">
        <v>4</v>
      </c>
      <c r="B24" s="236" t="s">
        <v>213</v>
      </c>
      <c r="C24" s="258" t="s">
        <v>266</v>
      </c>
      <c r="D24" s="228">
        <f>[1]อัตราส่วนการเงิน!L24</f>
        <v>6.9796899571752196</v>
      </c>
      <c r="E24" s="228">
        <f>[1]อัตราส่วนการเงิน!Y24</f>
        <v>6.9796899571752196</v>
      </c>
      <c r="F24" s="228">
        <f>[1]อัตราส่วนการเงิน!AL24</f>
        <v>6.9796899571752196</v>
      </c>
      <c r="G24" s="228">
        <f>[1]อัตราส่วนการเงิน!AY24</f>
        <v>6.9796899571752196</v>
      </c>
      <c r="H24" s="228">
        <f>[1]อัตราส่วนการเงิน!BL24</f>
        <v>6.9796899571752196</v>
      </c>
      <c r="I24" s="228">
        <f>[1]อัตราส่วนการเงิน!BY24</f>
        <v>6.9796899571752196</v>
      </c>
      <c r="J24" s="228">
        <f>[1]อัตราส่วนการเงิน!CL24</f>
        <v>6.9796899571752196</v>
      </c>
      <c r="K24" s="228">
        <f>[1]อัตราส่วนการเงิน!CY24</f>
        <v>6.9796899571752196</v>
      </c>
      <c r="L24" s="228">
        <f>[1]อัตราส่วนการเงิน!DL24</f>
        <v>6.9796899571752196</v>
      </c>
      <c r="M24" s="228">
        <f>[1]อัตราส่วนการเงิน!DY24</f>
        <v>6.9796899571752196</v>
      </c>
      <c r="N24" s="228">
        <f>[1]อัตราส่วนการเงิน!EL24</f>
        <v>6.9796899571752196</v>
      </c>
      <c r="O24" s="228">
        <f>[1]อัตราส่วนการเงิน!FL24</f>
        <v>6.9796899571752196</v>
      </c>
    </row>
    <row r="25" spans="1:15" hidden="1">
      <c r="A25" s="235">
        <v>5</v>
      </c>
      <c r="B25" s="236" t="s">
        <v>214</v>
      </c>
      <c r="C25" s="258" t="s">
        <v>266</v>
      </c>
      <c r="D25" s="228">
        <f>[1]อัตราส่วนการเงิน!L25</f>
        <v>172.52633006782199</v>
      </c>
      <c r="E25" s="228">
        <f>[1]อัตราส่วนการเงิน!Y25</f>
        <v>172.52633006782199</v>
      </c>
      <c r="F25" s="228">
        <f>[1]อัตราส่วนการเงิน!AL25</f>
        <v>172.52633006782199</v>
      </c>
      <c r="G25" s="228">
        <f>[1]อัตราส่วนการเงิน!AY25</f>
        <v>172.52633006782199</v>
      </c>
      <c r="H25" s="228">
        <f>[1]อัตราส่วนการเงิน!BL25</f>
        <v>172.52633006782199</v>
      </c>
      <c r="I25" s="228">
        <f>[1]อัตราส่วนการเงิน!BY25</f>
        <v>172.52633006782199</v>
      </c>
      <c r="J25" s="228">
        <f>[1]อัตราส่วนการเงิน!CL25</f>
        <v>172.52633006782199</v>
      </c>
      <c r="K25" s="228">
        <f>[1]อัตราส่วนการเงิน!CY25</f>
        <v>172.52633006782199</v>
      </c>
      <c r="L25" s="228">
        <f>[1]อัตราส่วนการเงิน!DL25</f>
        <v>172.52633006782199</v>
      </c>
      <c r="M25" s="228">
        <f>[1]อัตราส่วนการเงิน!DY25</f>
        <v>172.52633006782199</v>
      </c>
      <c r="N25" s="228">
        <f>[1]อัตราส่วนการเงิน!EL25</f>
        <v>172.52633006782199</v>
      </c>
      <c r="O25" s="228">
        <f>[1]อัตราส่วนการเงิน!FL25</f>
        <v>172.52633006782199</v>
      </c>
    </row>
    <row r="26" spans="1:15" hidden="1">
      <c r="A26" s="235">
        <v>6</v>
      </c>
      <c r="B26" s="236" t="s">
        <v>215</v>
      </c>
      <c r="C26" s="258" t="s">
        <v>266</v>
      </c>
      <c r="D26" s="228">
        <f>[1]อัตราส่วนการเงิน!L26</f>
        <v>11.657436182255999</v>
      </c>
      <c r="E26" s="228">
        <f>[1]อัตราส่วนการเงิน!Y26</f>
        <v>11.657436182255999</v>
      </c>
      <c r="F26" s="228">
        <f>[1]อัตราส่วนการเงิน!AL26</f>
        <v>11.657436182255999</v>
      </c>
      <c r="G26" s="228">
        <f>[1]อัตราส่วนการเงิน!AY26</f>
        <v>11.657436182255999</v>
      </c>
      <c r="H26" s="228">
        <f>[1]อัตราส่วนการเงิน!BL26</f>
        <v>11.657436182255999</v>
      </c>
      <c r="I26" s="228">
        <f>[1]อัตราส่วนการเงิน!BY26</f>
        <v>11.657436182255999</v>
      </c>
      <c r="J26" s="228">
        <f>[1]อัตราส่วนการเงิน!CL26</f>
        <v>11.657436182255999</v>
      </c>
      <c r="K26" s="228">
        <f>[1]อัตราส่วนการเงิน!CY26</f>
        <v>11.657436182255999</v>
      </c>
      <c r="L26" s="228">
        <f>[1]อัตราส่วนการเงิน!DL26</f>
        <v>11.657436182255999</v>
      </c>
      <c r="M26" s="228">
        <f>[1]อัตราส่วนการเงิน!DY26</f>
        <v>11.657436182255999</v>
      </c>
      <c r="N26" s="228">
        <f>[1]อัตราส่วนการเงิน!EL26</f>
        <v>11.657436182255999</v>
      </c>
      <c r="O26" s="228">
        <f>[1]อัตราส่วนการเงิน!FL26</f>
        <v>11.657436182255999</v>
      </c>
    </row>
    <row r="27" spans="1:15" hidden="1">
      <c r="A27" s="235">
        <v>7</v>
      </c>
      <c r="B27" s="236" t="s">
        <v>216</v>
      </c>
      <c r="C27" s="258" t="s">
        <v>266</v>
      </c>
      <c r="D27" s="228">
        <f>[1]อัตราส่วนการเงิน!L27</f>
        <v>11.647980500247201</v>
      </c>
      <c r="E27" s="228">
        <f>[1]อัตราส่วนการเงิน!Y27</f>
        <v>11.647980500247201</v>
      </c>
      <c r="F27" s="228">
        <f>[1]อัตราส่วนการเงิน!AL27</f>
        <v>11.647980500247201</v>
      </c>
      <c r="G27" s="228">
        <f>[1]อัตราส่วนการเงิน!AY27</f>
        <v>11.647980500247201</v>
      </c>
      <c r="H27" s="228">
        <f>[1]อัตราส่วนการเงิน!BL27</f>
        <v>11.647980500247201</v>
      </c>
      <c r="I27" s="228">
        <f>[1]อัตราส่วนการเงิน!BY27</f>
        <v>11.647980500247201</v>
      </c>
      <c r="J27" s="228">
        <f>[1]อัตราส่วนการเงิน!CL27</f>
        <v>11.647980500247201</v>
      </c>
      <c r="K27" s="228">
        <f>[1]อัตราส่วนการเงิน!CY27</f>
        <v>11.647980500247201</v>
      </c>
      <c r="L27" s="228">
        <f>[1]อัตราส่วนการเงิน!DL27</f>
        <v>11.647980500247201</v>
      </c>
      <c r="M27" s="228">
        <f>[1]อัตราส่วนการเงิน!DY27</f>
        <v>11.647980500247201</v>
      </c>
      <c r="N27" s="228">
        <f>[1]อัตราส่วนการเงิน!EL27</f>
        <v>11.647980500247201</v>
      </c>
      <c r="O27" s="228">
        <f>[1]อัตราส่วนการเงิน!FL27</f>
        <v>11.647980500247201</v>
      </c>
    </row>
    <row r="28" spans="1:15" ht="25.5" hidden="1">
      <c r="A28" s="235">
        <v>8</v>
      </c>
      <c r="B28" s="236" t="s">
        <v>217</v>
      </c>
      <c r="C28" s="258" t="s">
        <v>266</v>
      </c>
      <c r="D28" s="228">
        <f>[1]อัตราส่วนการเงิน!L28</f>
        <v>10.8417347424606</v>
      </c>
      <c r="E28" s="228">
        <f>[1]อัตราส่วนการเงิน!Y28</f>
        <v>10.8417347424606</v>
      </c>
      <c r="F28" s="228">
        <f>[1]อัตราส่วนการเงิน!AL28</f>
        <v>10.8417347424606</v>
      </c>
      <c r="G28" s="228">
        <f>[1]อัตราส่วนการเงิน!AY28</f>
        <v>10.8417347424606</v>
      </c>
      <c r="H28" s="228">
        <f>[1]อัตราส่วนการเงิน!BL28</f>
        <v>10.8417347424606</v>
      </c>
      <c r="I28" s="228">
        <f>[1]อัตราส่วนการเงิน!BY28</f>
        <v>10.8417347424606</v>
      </c>
      <c r="J28" s="228">
        <f>[1]อัตราส่วนการเงิน!CL28</f>
        <v>10.8417347424606</v>
      </c>
      <c r="K28" s="228">
        <f>[1]อัตราส่วนการเงิน!CY28</f>
        <v>10.8417347424606</v>
      </c>
      <c r="L28" s="228">
        <f>[1]อัตราส่วนการเงิน!DL28</f>
        <v>10.8417347424606</v>
      </c>
      <c r="M28" s="228">
        <f>[1]อัตราส่วนการเงิน!DY28</f>
        <v>10.8417347424606</v>
      </c>
      <c r="N28" s="228">
        <f>[1]อัตราส่วนการเงิน!EL28</f>
        <v>10.8417347424606</v>
      </c>
      <c r="O28" s="228">
        <f>[1]อัตราส่วนการเงิน!FL28</f>
        <v>10.8417347424606</v>
      </c>
    </row>
    <row r="29" spans="1:15" ht="25.5" hidden="1">
      <c r="A29" s="235">
        <v>9</v>
      </c>
      <c r="B29" s="236" t="s">
        <v>218</v>
      </c>
      <c r="C29" s="258" t="s">
        <v>266</v>
      </c>
      <c r="D29" s="228">
        <f>[1]อัตราส่วนการเงิน!L29</f>
        <v>37.235987100454103</v>
      </c>
      <c r="E29" s="228">
        <f>[1]อัตราส่วนการเงิน!Y29</f>
        <v>37.235987100454103</v>
      </c>
      <c r="F29" s="228">
        <f>[1]อัตราส่วนการเงิน!AL29</f>
        <v>37.235987100454103</v>
      </c>
      <c r="G29" s="228">
        <f>[1]อัตราส่วนการเงิน!AY29</f>
        <v>37.235987100454103</v>
      </c>
      <c r="H29" s="228">
        <f>[1]อัตราส่วนการเงิน!BL29</f>
        <v>37.235987100454103</v>
      </c>
      <c r="I29" s="228">
        <f>[1]อัตราส่วนการเงิน!BY29</f>
        <v>37.235987100454103</v>
      </c>
      <c r="J29" s="228">
        <f>[1]อัตราส่วนการเงิน!CL29</f>
        <v>37.235987100454103</v>
      </c>
      <c r="K29" s="228">
        <f>[1]อัตราส่วนการเงิน!CY29</f>
        <v>37.235987100454103</v>
      </c>
      <c r="L29" s="228">
        <f>[1]อัตราส่วนการเงิน!DL29</f>
        <v>37.235987100454103</v>
      </c>
      <c r="M29" s="228">
        <f>[1]อัตราส่วนการเงิน!DY29</f>
        <v>37.235987100454103</v>
      </c>
      <c r="N29" s="228">
        <f>[1]อัตราส่วนการเงิน!EL29</f>
        <v>37.235987100454103</v>
      </c>
      <c r="O29" s="228">
        <f>[1]อัตราส่วนการเงิน!FL29</f>
        <v>37.235987100454103</v>
      </c>
    </row>
    <row r="30" spans="1:15" ht="25.5" hidden="1">
      <c r="A30" s="259">
        <v>10</v>
      </c>
      <c r="B30" s="260" t="s">
        <v>219</v>
      </c>
      <c r="C30" s="261" t="s">
        <v>266</v>
      </c>
      <c r="D30" s="250">
        <f>[1]อัตราส่วนการเงิน!L30</f>
        <v>55.160279286268398</v>
      </c>
      <c r="E30" s="250">
        <f>[1]อัตราส่วนการเงิน!Y30</f>
        <v>55.160279286268398</v>
      </c>
      <c r="F30" s="250">
        <f>[1]อัตราส่วนการเงิน!AL30</f>
        <v>55.160279286268398</v>
      </c>
      <c r="G30" s="250">
        <f>[1]อัตราส่วนการเงิน!AY30</f>
        <v>55.160279286268398</v>
      </c>
      <c r="H30" s="250">
        <f>[1]อัตราส่วนการเงิน!BL30</f>
        <v>55.160279286268398</v>
      </c>
      <c r="I30" s="250">
        <f>[1]อัตราส่วนการเงิน!BY30</f>
        <v>55.160279286268398</v>
      </c>
      <c r="J30" s="250">
        <f>[1]อัตราส่วนการเงิน!CL30</f>
        <v>55.160279286268398</v>
      </c>
      <c r="K30" s="250">
        <f>[1]อัตราส่วนการเงิน!CY30</f>
        <v>55.160279286268398</v>
      </c>
      <c r="L30" s="250">
        <f>[1]อัตราส่วนการเงิน!DL30</f>
        <v>55.160279286268398</v>
      </c>
      <c r="M30" s="250">
        <f>[1]อัตราส่วนการเงิน!DY30</f>
        <v>55.160279286268398</v>
      </c>
      <c r="N30" s="250">
        <f>[1]อัตราส่วนการเงิน!EL30</f>
        <v>55.160279286268398</v>
      </c>
      <c r="O30" s="250">
        <f>[1]อัตราส่วนการเงิน!FL30</f>
        <v>55.160279286268398</v>
      </c>
    </row>
    <row r="31" spans="1:15">
      <c r="A31" s="262">
        <v>1</v>
      </c>
      <c r="B31" s="263" t="s">
        <v>220</v>
      </c>
      <c r="C31" s="264" t="s">
        <v>267</v>
      </c>
      <c r="D31" s="265">
        <f>[1]อัตราส่วนการเงิน!L31</f>
        <v>2.2345305870540852</v>
      </c>
      <c r="E31" s="265">
        <f>[1]อัตราส่วนการเงิน!Y31</f>
        <v>1.9844491521404777</v>
      </c>
      <c r="F31" s="265">
        <f>[1]อัตราส่วนการเงิน!AL31</f>
        <v>2.1566981127108402</v>
      </c>
      <c r="G31" s="265">
        <f>[1]อัตราส่วนการเงิน!AY31</f>
        <v>2.4457803353276812</v>
      </c>
      <c r="H31" s="265">
        <f>[1]อัตราส่วนการเงิน!BL31</f>
        <v>1.6784563436919777</v>
      </c>
      <c r="I31" s="265">
        <f>[1]อัตราส่วนการเงิน!BY31</f>
        <v>1.4454111787264177</v>
      </c>
      <c r="J31" s="265">
        <f>[1]อัตราส่วนการเงิน!CL31</f>
        <v>1.7197443089628126</v>
      </c>
      <c r="K31" s="265">
        <f>[1]อัตราส่วนการเงิน!CY31</f>
        <v>1.3783655613408572</v>
      </c>
      <c r="L31" s="265">
        <f>[1]อัตราส่วนการเงิน!DL31</f>
        <v>1.5676109891258265</v>
      </c>
      <c r="M31" s="265">
        <f>[1]อัตราส่วนการเงิน!DY31</f>
        <v>1.8745547568511745</v>
      </c>
      <c r="N31" s="265">
        <f>[1]อัตราส่วนการเงิน!EL31</f>
        <v>1.301732522306565</v>
      </c>
      <c r="O31" s="265">
        <f>[1]อัตราส่วนการเงิน!FL31</f>
        <v>2.0458523153450701</v>
      </c>
    </row>
    <row r="32" spans="1:15">
      <c r="A32" s="220" t="s">
        <v>221</v>
      </c>
      <c r="B32" s="221"/>
      <c r="C32" s="266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</row>
    <row r="33" spans="1:16">
      <c r="A33" s="255">
        <v>1</v>
      </c>
      <c r="B33" s="268" t="s">
        <v>222</v>
      </c>
      <c r="C33" s="257" t="s">
        <v>268</v>
      </c>
      <c r="D33" s="269">
        <f>[1]อัตราส่วนการเงิน!L33</f>
        <v>7.6649988975594024E-2</v>
      </c>
      <c r="E33" s="269">
        <f>[1]อัตราส่วนการเงิน!Y33</f>
        <v>0.13099153596084498</v>
      </c>
      <c r="F33" s="269">
        <f>[1]อัตราส่วนการเงิน!AL33</f>
        <v>1.0780158779620814E-2</v>
      </c>
      <c r="G33" s="269">
        <f>[1]อัตราส่วนการเงิน!AY33</f>
        <v>0.1447585478314336</v>
      </c>
      <c r="H33" s="269">
        <f>[1]อัตราส่วนการเงิน!BL33</f>
        <v>0.18926586020137975</v>
      </c>
      <c r="I33" s="269">
        <f>[1]อัตราส่วนการเงิน!BY33</f>
        <v>9.8861004199254296E-2</v>
      </c>
      <c r="J33" s="269">
        <f>[1]อัตราส่วนการเงิน!CL33</f>
        <v>0.12549241855520085</v>
      </c>
      <c r="K33" s="269">
        <f>[1]อัตราส่วนการเงิน!CY33</f>
        <v>0.12146988279480364</v>
      </c>
      <c r="L33" s="269">
        <f>[1]อัตราส่วนการเงิน!DL33</f>
        <v>9.882521778401597E-2</v>
      </c>
      <c r="M33" s="269">
        <f>[1]อัตราส่วนการเงิน!DY33</f>
        <v>0.18541455205100935</v>
      </c>
      <c r="N33" s="269">
        <f>[1]อัตราส่วนการเงิน!EL33</f>
        <v>0.17220378112317861</v>
      </c>
      <c r="O33" s="269">
        <f>[1]อัตราส่วนการเงิน!FL33</f>
        <v>0.10040424927248875</v>
      </c>
    </row>
    <row r="34" spans="1:16" ht="25.5">
      <c r="A34" s="235">
        <v>2</v>
      </c>
      <c r="B34" s="270" t="s">
        <v>223</v>
      </c>
      <c r="C34" s="258" t="s">
        <v>268</v>
      </c>
      <c r="D34" s="271">
        <f>[1]อัตราส่วนการเงิน!L34</f>
        <v>-8.3361988103125728E-2</v>
      </c>
      <c r="E34" s="271">
        <f>[1]อัตราส่วนการเงิน!Y34</f>
        <v>-0.10266555136539167</v>
      </c>
      <c r="F34" s="271">
        <f>[1]อัตราส่วนการเงิน!AL34</f>
        <v>-0.14325612506060439</v>
      </c>
      <c r="G34" s="271">
        <f>[1]อัตราส่วนการเงิน!AY34</f>
        <v>-6.4346169001544648E-2</v>
      </c>
      <c r="H34" s="271">
        <f>[1]อัตราส่วนการเงิน!BL34</f>
        <v>-7.0716680340483312E-2</v>
      </c>
      <c r="I34" s="271">
        <f>[1]อัตราส่วนการเงิน!BY34</f>
        <v>-0.15623422466778003</v>
      </c>
      <c r="J34" s="271">
        <f>[1]อัตราส่วนการเงิน!CL34</f>
        <v>-4.6376961196338579E-2</v>
      </c>
      <c r="K34" s="271">
        <f>[1]อัตราส่วนการเงิน!CY34</f>
        <v>-3.8838282751900002E-2</v>
      </c>
      <c r="L34" s="271">
        <f>[1]อัตราส่วนการเงิน!DL34</f>
        <v>-0.13590662281767391</v>
      </c>
      <c r="M34" s="271">
        <f>[1]อัตราส่วนการเงิน!DY34</f>
        <v>2.9800499826083016E-2</v>
      </c>
      <c r="N34" s="271">
        <f>[1]อัตราส่วนการเงิน!EL34</f>
        <v>-4.6797589959210351E-2</v>
      </c>
      <c r="O34" s="271">
        <f>[1]อัตราส่วนการเงิน!FL34</f>
        <v>-8.3687030996549713E-2</v>
      </c>
    </row>
    <row r="35" spans="1:16">
      <c r="A35" s="240">
        <v>3</v>
      </c>
      <c r="B35" s="272" t="s">
        <v>224</v>
      </c>
      <c r="C35" s="273" t="s">
        <v>268</v>
      </c>
      <c r="D35" s="274">
        <f>[1]อัตราส่วนการเงิน!L35</f>
        <v>-1.2318990041411189E-2</v>
      </c>
      <c r="E35" s="275">
        <f>[1]อัตราส่วนการเงิน!Y35</f>
        <v>-8.1639531157108675E-2</v>
      </c>
      <c r="F35" s="275">
        <f>[1]อัตราส่วนการเงิน!AL35</f>
        <v>-0.11212785995540527</v>
      </c>
      <c r="G35" s="275">
        <f>[1]อัตราส่วนการเงิน!AY35</f>
        <v>-3.4358679070323937E-2</v>
      </c>
      <c r="H35" s="275">
        <f>[1]อัตราส่วนการเงิน!BL35</f>
        <v>-4.1609431811473203E-2</v>
      </c>
      <c r="I35" s="275">
        <f>[1]อัตราส่วนการเงิน!BY35</f>
        <v>-0.12638552762283814</v>
      </c>
      <c r="J35" s="275">
        <f>[1]อัตราส่วนการเงิน!CL35</f>
        <v>-1.6019326391135392E-2</v>
      </c>
      <c r="K35" s="275">
        <f>[1]อัตราส่วนการเงิน!CY35</f>
        <v>-1.2786244423264665E-2</v>
      </c>
      <c r="L35" s="275">
        <f>[1]อัตราส่วนการเงิน!DL35</f>
        <v>-9.50996834497842E-2</v>
      </c>
      <c r="M35" s="275">
        <f>[1]อัตราส่วนการเงิน!DY35</f>
        <v>6.8009806631631101E-2</v>
      </c>
      <c r="N35" s="275">
        <f>[1]อัตราส่วนการเงิน!EL35</f>
        <v>-9.8459098304119076E-3</v>
      </c>
      <c r="O35" s="275">
        <f>[1]อัตราส่วนการเงิน!FL35</f>
        <v>-3.2441211710413927E-2</v>
      </c>
    </row>
    <row r="36" spans="1:16" ht="21.75" customHeight="1">
      <c r="A36" s="276">
        <v>4</v>
      </c>
      <c r="B36" s="277" t="s">
        <v>225</v>
      </c>
      <c r="C36" s="278"/>
      <c r="D36" s="279">
        <f>[1]เปรียบเทียบIEพค.!C53</f>
        <v>-21142.488440000019</v>
      </c>
      <c r="E36" s="279">
        <f>[1]เปรียบเทียบIEพค.!D53</f>
        <v>-9699.4626599999974</v>
      </c>
      <c r="F36" s="279">
        <f>[1]เปรียบเทียบIEพค.!E53</f>
        <v>-9845.1140100000084</v>
      </c>
      <c r="G36" s="279">
        <f>[1]เปรียบเทียบIEพค.!F53</f>
        <v>-3039.8370500000037</v>
      </c>
      <c r="H36" s="279">
        <f>[1]เปรียบเทียบIEพค.!G53</f>
        <v>-3039.9952200000257</v>
      </c>
      <c r="I36" s="279">
        <f>[1]เปรียบเทียบIEพค.!H53</f>
        <v>-6913.8223499999804</v>
      </c>
      <c r="J36" s="279">
        <f>[1]เปรียบเทียบIEพค.!I53</f>
        <v>-1645.2879899999925</v>
      </c>
      <c r="K36" s="279">
        <f>[1]เปรียบเทียบIEพค.!J53</f>
        <v>-1856.8629399999968</v>
      </c>
      <c r="L36" s="279">
        <f>[1]เปรียบเทียบIEพค.!K53</f>
        <v>-4605.847029999999</v>
      </c>
      <c r="M36" s="279">
        <f>[1]เปรียบเทียบIEพค.!L53</f>
        <v>813.82601000000932</v>
      </c>
      <c r="N36" s="279">
        <f>[1]เปรียบเทียบIEพค.!M53</f>
        <v>-1273.7221500000019</v>
      </c>
      <c r="O36" s="279">
        <f>[1]เปรียบเทียบIEพค.!N53</f>
        <v>-62248.613829999696</v>
      </c>
    </row>
    <row r="37" spans="1:16">
      <c r="A37" s="251" t="s">
        <v>226</v>
      </c>
      <c r="B37" s="252"/>
      <c r="C37" s="266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</row>
    <row r="38" spans="1:16">
      <c r="A38" s="280">
        <v>1</v>
      </c>
      <c r="B38" s="281" t="s">
        <v>227</v>
      </c>
      <c r="C38" s="282" t="s">
        <v>228</v>
      </c>
      <c r="D38" s="234">
        <f>[1]อัตราส่วนการเงิน!L37</f>
        <v>11181.106377333235</v>
      </c>
      <c r="E38" s="234">
        <f>[1]อัตราส่วนการเงิน!Y37</f>
        <v>12217.599741187458</v>
      </c>
      <c r="F38" s="234">
        <f>[1]อัตราส่วนการเงิน!AL37</f>
        <v>9795.831238381239</v>
      </c>
      <c r="G38" s="234">
        <f>[1]อัตราส่วนการเงิน!AY37</f>
        <v>12826.595320135952</v>
      </c>
      <c r="H38" s="234">
        <f>[1]อัตราส่วนการเงิน!BL37</f>
        <v>13418.390130003847</v>
      </c>
      <c r="I38" s="234">
        <f>[1]อัตราส่วนการเงิน!BY37</f>
        <v>13160.818293309128</v>
      </c>
      <c r="J38" s="234">
        <f>[1]อัตราส่วนการเงิน!CL37</f>
        <v>10069.288127624946</v>
      </c>
      <c r="K38" s="234">
        <f>[1]อัตราส่วนการเงิน!CY37</f>
        <v>12835.916115070229</v>
      </c>
      <c r="L38" s="234">
        <f>[1]อัตราส่วนการเงิน!DL37</f>
        <v>12459.451706042151</v>
      </c>
      <c r="M38" s="234">
        <f>[1]อัตราส่วนการเงิน!DY37</f>
        <v>8699.0198515172797</v>
      </c>
      <c r="N38" s="234">
        <f>[1]อัตราส่วนการเงิน!EL37</f>
        <v>12784.468109659158</v>
      </c>
      <c r="O38" s="234">
        <f>[1]อัตราส่วนการเงิน!FL37</f>
        <v>12362.981733281193</v>
      </c>
    </row>
    <row r="39" spans="1:16">
      <c r="A39" s="235">
        <v>2</v>
      </c>
      <c r="B39" s="283" t="s">
        <v>229</v>
      </c>
      <c r="C39" s="284"/>
      <c r="D39" s="285">
        <f>[1]อัตราส่วนการเงิน!L38</f>
        <v>797.51115387540915</v>
      </c>
      <c r="E39" s="285">
        <f>[1]อัตราส่วนการเงิน!Y38</f>
        <v>569.319652431848</v>
      </c>
      <c r="F39" s="285">
        <f>[1]อัตราส่วนการเงิน!AL38</f>
        <v>456.46930281366446</v>
      </c>
      <c r="G39" s="285">
        <f>[1]อัตราส่วนการเงิน!AY38</f>
        <v>597.69782479664264</v>
      </c>
      <c r="H39" s="285">
        <f>[1]อัตราส่วนการเงิน!BL38</f>
        <v>625.27447017725285</v>
      </c>
      <c r="I39" s="285">
        <f>[1]อัตราส่วนการเงิน!BY38</f>
        <v>613.2720546742371</v>
      </c>
      <c r="J39" s="285">
        <f>[1]อัตราส่วนการเงิน!CL38</f>
        <v>469.21193511765824</v>
      </c>
      <c r="K39" s="285">
        <f>[1]อัตราส่วนการเงิน!CY38</f>
        <v>598.13215820457731</v>
      </c>
      <c r="L39" s="285">
        <f>[1]อัตราส่วนการเงิน!DL38</f>
        <v>580.58954827782622</v>
      </c>
      <c r="M39" s="285">
        <f>[1]อัตราส่วนการเงิน!DY38</f>
        <v>405.35973213034856</v>
      </c>
      <c r="N39" s="285">
        <f>[1]อัตราส่วนการเงิน!EL38</f>
        <v>595.73476745848825</v>
      </c>
      <c r="O39" s="285">
        <f>[1]อัตราส่วนการเงิน!FL38</f>
        <v>543.73261533059429</v>
      </c>
    </row>
    <row r="40" spans="1:16">
      <c r="A40" s="235">
        <v>3</v>
      </c>
      <c r="B40" s="283" t="s">
        <v>230</v>
      </c>
      <c r="C40" s="284"/>
      <c r="D40" s="238">
        <f>[1]อัตราส่วนการเงิน!L39</f>
        <v>9263.263772315604</v>
      </c>
      <c r="E40" s="238">
        <f>[1]อัตราส่วนการเงิน!Y39</f>
        <v>9472.1817511104182</v>
      </c>
      <c r="F40" s="238">
        <f>[1]อัตราส่วนการเงิน!AL39</f>
        <v>8004.4488122454386</v>
      </c>
      <c r="G40" s="238">
        <f>[1]อัตราส่วนการเงิน!AY39</f>
        <v>10024.128014346872</v>
      </c>
      <c r="H40" s="238">
        <f>[1]อัตราส่วนการเงิน!BL39</f>
        <v>10009.823417702166</v>
      </c>
      <c r="I40" s="238">
        <f>[1]อัตราส่วนการเงิน!BY39</f>
        <v>9786.0338205264525</v>
      </c>
      <c r="J40" s="238">
        <f>[1]อัตราส่วนการเงิน!CL39</f>
        <v>7993.8253137491001</v>
      </c>
      <c r="K40" s="238">
        <f>[1]อัตราส่วนการเงิน!CY39</f>
        <v>10010.944207329647</v>
      </c>
      <c r="L40" s="238">
        <f>[1]อัตราส่วนการเงิน!DL39</f>
        <v>9667.986811406452</v>
      </c>
      <c r="M40" s="238">
        <f>[1]อัตราส่วนการเงิน!DY39</f>
        <v>7098.529844025652</v>
      </c>
      <c r="N40" s="238">
        <f>[1]อัตราส่วนการเงิน!EL39</f>
        <v>9815.1201307050051</v>
      </c>
      <c r="O40" s="238">
        <f>[1]อัตราส่วนการเงิน!FL39</f>
        <v>9945.8875565888375</v>
      </c>
    </row>
    <row r="41" spans="1:16">
      <c r="A41" s="243">
        <v>4</v>
      </c>
      <c r="B41" s="286" t="s">
        <v>231</v>
      </c>
      <c r="C41" s="287"/>
      <c r="D41" s="288">
        <f>[1]อัตราส่วนการเงิน!L40</f>
        <v>660.71781542907308</v>
      </c>
      <c r="E41" s="288">
        <f>[1]อัตราส่วนการเงิน!Y40</f>
        <v>441.38777964167838</v>
      </c>
      <c r="F41" s="288">
        <f>[1]อัตราส่วนการเงิน!AL40</f>
        <v>372.99388687071007</v>
      </c>
      <c r="G41" s="288">
        <f>[1]อัตราส่วนการเงิน!AY40</f>
        <v>467.10754959677877</v>
      </c>
      <c r="H41" s="288">
        <f>[1]อัตราส่วนการเงิน!BL40</f>
        <v>466.44097938966291</v>
      </c>
      <c r="I41" s="288">
        <f>[1]อัตราส่วนการเงิน!BY40</f>
        <v>456.01275957718786</v>
      </c>
      <c r="J41" s="288">
        <f>[1]อัตราส่วนการเงิน!CL40</f>
        <v>372.49884966212022</v>
      </c>
      <c r="K41" s="288">
        <f>[1]อัตราส่วนการเงิน!CY40</f>
        <v>466.49320630613454</v>
      </c>
      <c r="L41" s="288">
        <f>[1]อัตราส่วนการเงิน!DL40</f>
        <v>450.51196698072937</v>
      </c>
      <c r="M41" s="288">
        <f>[1]อัตราส่วนการเงิน!DY40</f>
        <v>330.77958266661938</v>
      </c>
      <c r="N41" s="288">
        <f>[1]อัตราส่วนการเงิน!EL40</f>
        <v>457.36813283807101</v>
      </c>
      <c r="O41" s="288">
        <f>[1]อัตราส่วนการเงิน!FL40</f>
        <v>437.4271166615062</v>
      </c>
    </row>
    <row r="42" spans="1:16">
      <c r="A42" s="289"/>
      <c r="B42" s="290"/>
      <c r="C42" s="291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3"/>
      <c r="P42" s="294"/>
    </row>
    <row r="43" spans="1:16">
      <c r="A43" s="295" t="s">
        <v>269</v>
      </c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24"/>
    </row>
    <row r="44" spans="1:16">
      <c r="A44" s="295"/>
      <c r="E44" s="296"/>
      <c r="F44" s="296"/>
      <c r="G44" s="296"/>
      <c r="H44" s="296"/>
      <c r="I44" s="296"/>
      <c r="J44" s="296"/>
      <c r="K44" s="296"/>
      <c r="L44" s="296"/>
      <c r="M44" s="296"/>
      <c r="N44" s="296"/>
      <c r="O44" s="224"/>
    </row>
    <row r="45" spans="1:16" ht="20.25" customHeight="1">
      <c r="A45" s="295"/>
      <c r="E45" s="296"/>
      <c r="F45" s="296"/>
      <c r="G45" s="296"/>
      <c r="H45" s="296"/>
      <c r="I45" s="296"/>
      <c r="J45" s="296"/>
      <c r="K45" s="296"/>
      <c r="L45" s="296"/>
      <c r="M45" s="296"/>
      <c r="N45" s="296"/>
      <c r="O45" s="224"/>
    </row>
    <row r="46" spans="1:16" ht="38.25" customHeight="1">
      <c r="A46" s="295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24"/>
    </row>
    <row r="47" spans="1:16">
      <c r="A47" s="295"/>
      <c r="E47" s="296"/>
      <c r="F47" s="296"/>
      <c r="G47" s="296"/>
      <c r="H47" s="296"/>
      <c r="I47" s="296"/>
      <c r="J47" s="296"/>
      <c r="K47" s="296"/>
      <c r="L47" s="296"/>
      <c r="M47" s="296"/>
      <c r="N47" s="296"/>
      <c r="O47" s="224"/>
    </row>
    <row r="48" spans="1:16" s="355" customFormat="1" ht="15">
      <c r="A48" s="356" t="s">
        <v>232</v>
      </c>
      <c r="B48" s="357"/>
      <c r="C48" s="357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8"/>
    </row>
    <row r="49" spans="1:15">
      <c r="A49" s="216" t="s">
        <v>192</v>
      </c>
      <c r="B49" s="216"/>
      <c r="C49" s="217" t="s">
        <v>193</v>
      </c>
      <c r="D49" s="297" t="s">
        <v>2</v>
      </c>
      <c r="E49" s="297" t="s">
        <v>3</v>
      </c>
      <c r="F49" s="297" t="s">
        <v>4</v>
      </c>
      <c r="G49" s="297" t="s">
        <v>5</v>
      </c>
      <c r="H49" s="297" t="s">
        <v>6</v>
      </c>
      <c r="I49" s="297" t="s">
        <v>7</v>
      </c>
      <c r="J49" s="297" t="s">
        <v>8</v>
      </c>
      <c r="K49" s="297" t="s">
        <v>9</v>
      </c>
      <c r="L49" s="297" t="s">
        <v>10</v>
      </c>
      <c r="M49" s="297" t="s">
        <v>11</v>
      </c>
      <c r="N49" s="297" t="s">
        <v>12</v>
      </c>
      <c r="O49" s="298" t="s">
        <v>13</v>
      </c>
    </row>
    <row r="50" spans="1:15">
      <c r="A50" s="299" t="s">
        <v>233</v>
      </c>
      <c r="B50" s="300"/>
      <c r="C50" s="301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3"/>
    </row>
    <row r="51" spans="1:15">
      <c r="A51" s="304">
        <v>1</v>
      </c>
      <c r="B51" s="305" t="s">
        <v>234</v>
      </c>
      <c r="C51" s="306" t="s">
        <v>270</v>
      </c>
      <c r="D51" s="307">
        <f>[1]อัตราส่วนการเงิน!L42</f>
        <v>147.58555162000002</v>
      </c>
      <c r="E51" s="307">
        <f>[1]อัตราส่วนการเงิน!Y42</f>
        <v>88.617169090000004</v>
      </c>
      <c r="F51" s="307">
        <f>[1]อัตราส่วนการเงิน!AL42</f>
        <v>48.767230379999987</v>
      </c>
      <c r="G51" s="307">
        <f>[1]อัตราส่วนการเงิน!AY42</f>
        <v>31.084568430000001</v>
      </c>
      <c r="H51" s="307">
        <f>[1]อัตราส่วนการเงิน!BL42</f>
        <v>51.404335160000024</v>
      </c>
      <c r="I51" s="307">
        <f>[1]อัตราส่วนการเงิน!BY42</f>
        <v>11.678332339999997</v>
      </c>
      <c r="J51" s="307">
        <f>[1]อัตราส่วนการเงิน!CL42</f>
        <v>15.475090770000003</v>
      </c>
      <c r="K51" s="307">
        <f>[1]อัตราส่วนการเงิน!CY42</f>
        <v>10.781080359999995</v>
      </c>
      <c r="L51" s="307">
        <f>[1]อัตราส่วนการเงิน!DL42</f>
        <v>9.8116778700000022</v>
      </c>
      <c r="M51" s="307">
        <f>[1]อัตราส่วนการเงิน!DY42</f>
        <v>22.716248590000003</v>
      </c>
      <c r="N51" s="307">
        <f>[1]อัตราส่วนการเงิน!EL42</f>
        <v>22.574990960000001</v>
      </c>
      <c r="O51" s="307">
        <f>[1]อัตราส่วนการเงิน!FL42</f>
        <v>460.49627556999991</v>
      </c>
    </row>
    <row r="52" spans="1:15">
      <c r="A52" s="308">
        <v>2</v>
      </c>
      <c r="B52" s="309" t="s">
        <v>235</v>
      </c>
      <c r="C52" s="310" t="s">
        <v>271</v>
      </c>
      <c r="D52" s="307">
        <f>[1]อัตราส่วนการเงิน!L43</f>
        <v>2.8614338380177804</v>
      </c>
      <c r="E52" s="307">
        <f>[1]อัตราส่วนการเงิน!Y43</f>
        <v>9.7717418927359816</v>
      </c>
      <c r="F52" s="307">
        <f>[1]อัตราส่วนการเงิน!AL43</f>
        <v>6.4971167260592075</v>
      </c>
      <c r="G52" s="307">
        <f>[1]อัตราส่วนการเงิน!AY43</f>
        <v>4.1532429949065444</v>
      </c>
      <c r="H52" s="307">
        <f>[1]อัตราส่วนการเงิน!BL43</f>
        <v>7.788852421223007</v>
      </c>
      <c r="I52" s="307">
        <f>[1]อัตราส่วนการเงิน!BY43</f>
        <v>2.8305758048431406</v>
      </c>
      <c r="J52" s="307">
        <f>[1]อัตราส่วนการเงิน!CL43</f>
        <v>4.7460322784709641</v>
      </c>
      <c r="K52" s="307">
        <f>[1]อัตราส่วนการเงิน!CY43</f>
        <v>3.6260794891828758</v>
      </c>
      <c r="L52" s="307">
        <f>[1]อัตราส่วนการเงิน!DL43</f>
        <v>2.6634429560819175</v>
      </c>
      <c r="M52" s="307">
        <f>[1]อัตราส่วนการเงิน!DY43</f>
        <v>6.9113047719449234</v>
      </c>
      <c r="N52" s="307">
        <f>[1]อัตราส่วนการเงิน!EL43</f>
        <v>13.308158165005924</v>
      </c>
      <c r="O52" s="307">
        <f>[1]อัตราส่วนการเงิน!FL43</f>
        <v>4.5475307228048854</v>
      </c>
    </row>
    <row r="53" spans="1:15" ht="25.5">
      <c r="A53" s="308">
        <v>3</v>
      </c>
      <c r="B53" s="311" t="s">
        <v>236</v>
      </c>
      <c r="C53" s="312" t="s">
        <v>272</v>
      </c>
      <c r="D53" s="313">
        <f>[1]อัตราส่วนการเงิน!L44</f>
        <v>1.167714996214052E-2</v>
      </c>
      <c r="E53" s="313">
        <f>[1]อัตราส่วนการเงิน!Y44</f>
        <v>4.8354749348986953E-2</v>
      </c>
      <c r="F53" s="313">
        <f>[1]อัตราส่วนการเงิน!AL44</f>
        <v>0.1237908596386707</v>
      </c>
      <c r="G53" s="313">
        <f>[1]อัตราส่วนการเงิน!AY44</f>
        <v>0.17456692599758686</v>
      </c>
      <c r="H53" s="313">
        <f>[1]อัตราส่วนการเงิน!BL44</f>
        <v>4.8706096566654547E-2</v>
      </c>
      <c r="I53" s="313">
        <f>[1]อัตราส่วนการเงิน!BY44</f>
        <v>6.5427889418311402E-2</v>
      </c>
      <c r="J53" s="313">
        <f>[1]อัตราส่วนการเงิน!CL44</f>
        <v>-5.4051776909959963E-3</v>
      </c>
      <c r="K53" s="313">
        <f>[1]อัตราส่วนการเงิน!CY44</f>
        <v>0.1191547187387841</v>
      </c>
      <c r="L53" s="313">
        <f>[1]อัตราส่วนการเงิน!DL44</f>
        <v>7.2011715732331477E-2</v>
      </c>
      <c r="M53" s="313">
        <f>[1]อัตราส่วนการเงิน!DY44</f>
        <v>0.34814693446020684</v>
      </c>
      <c r="N53" s="313">
        <f>[1]อัตราส่วนการเงิน!EL44</f>
        <v>6.730248671136251E-3</v>
      </c>
      <c r="O53" s="313">
        <f>[1]อัตราส่วนการเงิน!FL44</f>
        <v>5.5425083997393154E-2</v>
      </c>
    </row>
    <row r="54" spans="1:15">
      <c r="A54" s="308">
        <v>4</v>
      </c>
      <c r="B54" s="314" t="s">
        <v>237</v>
      </c>
      <c r="C54" s="315" t="s">
        <v>273</v>
      </c>
      <c r="D54" s="313">
        <f>[1]อัตราส่วนการเงิน!L45</f>
        <v>1.0543802205145338</v>
      </c>
      <c r="E54" s="313">
        <f>[1]อัตราส่วนการเงิน!Y45</f>
        <v>0.67977168949771694</v>
      </c>
      <c r="F54" s="313">
        <f>[1]อัตราส่วนการเงิน!AL45</f>
        <v>0.79579908675799083</v>
      </c>
      <c r="G54" s="313">
        <f>[1]อัตราส่วนการเงิน!AY45</f>
        <v>0.71472602739726032</v>
      </c>
      <c r="H54" s="313">
        <f>[1]อัตราส่วนการเงิน!BL45</f>
        <v>0.69280821917808222</v>
      </c>
      <c r="I54" s="313">
        <f>[1]อัตราส่วนการเงิน!BY45</f>
        <v>0.95602739726027397</v>
      </c>
      <c r="J54" s="313">
        <f>[1]อัตราส่วนการเงิน!CL45</f>
        <v>0.65945205479452051</v>
      </c>
      <c r="K54" s="313">
        <f>[1]อัตราส่วนการเงิน!CY45</f>
        <v>0.50808219178082192</v>
      </c>
      <c r="L54" s="313">
        <f>[1]อัตราส่วนการเงิน!DL45</f>
        <v>0.73287671232876717</v>
      </c>
      <c r="M54" s="313">
        <f>[1]อัตราส่วนการเงิน!DY45</f>
        <v>0.87260273972602742</v>
      </c>
      <c r="N54" s="313">
        <f>[1]อัตราส่วนการเงิน!EL45</f>
        <v>0.81452054794520545</v>
      </c>
      <c r="O54" s="313">
        <f>[1]อัตราส่วนการเงิน!FL45</f>
        <v>0.88455833726972133</v>
      </c>
    </row>
    <row r="55" spans="1:15">
      <c r="A55" s="308">
        <v>5</v>
      </c>
      <c r="B55" s="314" t="s">
        <v>238</v>
      </c>
      <c r="C55" s="315"/>
      <c r="D55" s="307">
        <f>[1]อัตราส่วนการเงิน!L46</f>
        <v>98.868292682926835</v>
      </c>
      <c r="E55" s="307">
        <f>[1]อัตราส่วนการเงิน!Y46</f>
        <v>80.75</v>
      </c>
      <c r="F55" s="307">
        <f>[1]อัตราส่วนการเงิน!AL46</f>
        <v>87.95</v>
      </c>
      <c r="G55" s="307">
        <f>[1]อัตราส่วนการเงิน!AY46</f>
        <v>82.5</v>
      </c>
      <c r="H55" s="307">
        <f>[1]อัตราส่วนการเงิน!BL46</f>
        <v>103</v>
      </c>
      <c r="I55" s="307">
        <f>[1]อัตราส่วนการเงิน!BY46</f>
        <v>102.95</v>
      </c>
      <c r="J55" s="307">
        <f>[1]อัตราส่วนการเงิน!CL46</f>
        <v>83.15</v>
      </c>
      <c r="K55" s="307">
        <f>[1]อัตราส่วนการเงิน!CY46</f>
        <v>67.650000000000006</v>
      </c>
      <c r="L55" s="307">
        <f>[1]อัตราส่วนการเงิน!DL46</f>
        <v>107.75</v>
      </c>
      <c r="M55" s="307">
        <f>[1]อัตราส่วนการเงิน!DY46</f>
        <v>104.25</v>
      </c>
      <c r="N55" s="307">
        <f>[1]อัตราส่วนการเงิน!EL46</f>
        <v>96.75</v>
      </c>
      <c r="O55" s="307">
        <f>[1]อัตราส่วนการเงิน!FL46</f>
        <v>94.010344827586209</v>
      </c>
    </row>
    <row r="56" spans="1:15">
      <c r="A56" s="308">
        <v>6</v>
      </c>
      <c r="B56" s="316" t="s">
        <v>239</v>
      </c>
      <c r="C56" s="315"/>
      <c r="D56" s="313">
        <f>[1]อัตราส่วนการเงิน!L47</f>
        <v>0.12941351122263778</v>
      </c>
      <c r="E56" s="313">
        <f>[1]อัตราส่วนการเงิน!Y47</f>
        <v>4.9556091972833644E-2</v>
      </c>
      <c r="F56" s="313">
        <f>[1]อัตราส่วนการเงิน!AL47</f>
        <v>5.5851317168167817E-2</v>
      </c>
      <c r="G56" s="313">
        <f>[1]อัตราส่วนการเงิน!AY47</f>
        <v>3.9936585542956031E-2</v>
      </c>
      <c r="H56" s="313">
        <f>[1]อัตราส่วนการเงิน!BL47</f>
        <v>5.5576539146387528E-2</v>
      </c>
      <c r="I56" s="313">
        <f>[1]อัตราส่วนการเงิน!BY47</f>
        <v>3.522910036614995E-2</v>
      </c>
      <c r="J56" s="313">
        <f>[1]อัตราส่วนการเงิน!CL47</f>
        <v>2.7404095552791528E-2</v>
      </c>
      <c r="K56" s="313">
        <f>[1]อัตราส่วนการเงิน!CY47</f>
        <v>3.6430706265650661E-2</v>
      </c>
      <c r="L56" s="313">
        <f>[1]อัตราส่วนการเงิน!DL47</f>
        <v>5.9961046188091262E-2</v>
      </c>
      <c r="M56" s="313">
        <f>[1]อัตราส่วนการเงิน!DY47</f>
        <v>4.1085362969969258E-2</v>
      </c>
      <c r="N56" s="313">
        <f>[1]อัตราส่วนการเงิน!EL47</f>
        <v>1.9229622562757141E-2</v>
      </c>
      <c r="O56" s="313">
        <f>[1]อัตราส่วนการเงิน!FL47</f>
        <v>6.5352852908641831E-2</v>
      </c>
    </row>
    <row r="57" spans="1:15" s="318" customFormat="1">
      <c r="A57" s="308">
        <v>7</v>
      </c>
      <c r="B57" s="314" t="s">
        <v>240</v>
      </c>
      <c r="C57" s="315"/>
      <c r="D57" s="317">
        <f>[1]อัตราส่วนการเงิน!L48</f>
        <v>4.4552305961754781</v>
      </c>
      <c r="E57" s="317">
        <f>[1]อัตราส่วนการเงิน!Y48</f>
        <v>6.9659442724458202E-3</v>
      </c>
      <c r="F57" s="317">
        <f>[1]อัตราส่วนการเงิน!AL48</f>
        <v>0.15230875258442453</v>
      </c>
      <c r="G57" s="317">
        <f>[1]อัตราส่วนการเงิน!AY48</f>
        <v>5.8553568602626997E-2</v>
      </c>
      <c r="H57" s="317">
        <f>[1]อัตราส่วนการเงิน!BL48</f>
        <v>6.5809153454980562E-2</v>
      </c>
      <c r="I57" s="317">
        <f>[1]อัตราส่วนการเงิน!BY48</f>
        <v>8.7152094461624956E-3</v>
      </c>
      <c r="J57" s="317">
        <f>[1]อัตราส่วนการเงิน!CL48</f>
        <v>0.17986111111111111</v>
      </c>
      <c r="K57" s="317">
        <f>[1]อัตราส่วนการเงิน!CY48</f>
        <v>6.3380281690140844E-2</v>
      </c>
      <c r="L57" s="317">
        <f>[1]อัตราส่วนการเงิน!DL48</f>
        <v>4.5112781954887216E-2</v>
      </c>
      <c r="M57" s="317">
        <f>[1]อัตราส่วนการเงิน!DY48</f>
        <v>7.7566964285714288E-2</v>
      </c>
      <c r="N57" s="317">
        <f>[1]อัตราส่วนการเงิน!EL48</f>
        <v>4.9140049140049139E-3</v>
      </c>
      <c r="O57" s="317">
        <f>[1]อัตราส่วนการเงิน!FL48</f>
        <v>1.0893700787401575</v>
      </c>
    </row>
    <row r="58" spans="1:15" s="319" customFormat="1">
      <c r="A58" s="308">
        <v>8</v>
      </c>
      <c r="B58" s="314" t="s">
        <v>241</v>
      </c>
      <c r="C58" s="315"/>
      <c r="D58" s="307">
        <f>[1]อัตราส่วนการเงิน!L49</f>
        <v>41.851687388987564</v>
      </c>
      <c r="E58" s="307">
        <f>[1]อัตราส่วนการเงิน!Y49</f>
        <v>4.3343653250773997</v>
      </c>
      <c r="F58" s="307">
        <f>[1]อัตราส่วนการเงิน!AL49</f>
        <v>4.3585370475649041</v>
      </c>
      <c r="G58" s="307">
        <f>[1]อัตราส่วนการเงิน!AY49</f>
        <v>1.5151515151515151</v>
      </c>
      <c r="H58" s="307">
        <f>[1]อัตราส่วนการเงิน!BL49</f>
        <v>3.1553398058252426</v>
      </c>
      <c r="I58" s="307">
        <f>[1]อัตราส่วนการเงิน!BY49</f>
        <v>5.828071879553181</v>
      </c>
      <c r="J58" s="307">
        <f>[1]อัตราส่วนการเงิน!CL49</f>
        <v>3.0066145520144318</v>
      </c>
      <c r="K58" s="307">
        <f>[1]อัตราส่วนการเงิน!CY49</f>
        <v>5.9127864005912789</v>
      </c>
      <c r="L58" s="307">
        <f>[1]อัตราส่วนการเงิน!DL49</f>
        <v>2.3201856148491879</v>
      </c>
      <c r="M58" s="307">
        <f>[1]อัตราส่วนการเงิน!DY49</f>
        <v>6.2350119904076742</v>
      </c>
      <c r="N58" s="307">
        <f>[1]อัตราส่วนการเงิน!EL49</f>
        <v>13.953488372093023</v>
      </c>
      <c r="O58" s="307">
        <f>[1]อัตราส่วนการเงิน!FL49</f>
        <v>22.833143821296261</v>
      </c>
    </row>
    <row r="59" spans="1:15" s="319" customFormat="1">
      <c r="A59" s="308">
        <v>9</v>
      </c>
      <c r="B59" s="314" t="s">
        <v>242</v>
      </c>
      <c r="C59" s="315"/>
      <c r="D59" s="307">
        <f>[1]อัตราส่วนการเงิน!L50</f>
        <v>3.8925399644760215</v>
      </c>
      <c r="E59" s="307">
        <f>[1]อัตราส่วนการเงิน!Y50</f>
        <v>3.0726522187822498</v>
      </c>
      <c r="F59" s="307">
        <f>[1]อัตราส่วนการเงิน!AL50</f>
        <v>3.3026340723896155</v>
      </c>
      <c r="G59" s="307">
        <f>[1]อัตราส่วนการเงิน!AY50</f>
        <v>3.1621212121212121</v>
      </c>
      <c r="H59" s="307">
        <f>[1]อัตราส่วนการเงิน!BL50</f>
        <v>2.4550970873786406</v>
      </c>
      <c r="I59" s="307">
        <f>[1]อัตราส่วนการเงิน!BY50</f>
        <v>3.3895094706168041</v>
      </c>
      <c r="J59" s="307">
        <f>[1]อัตราส่วนการเงิน!CL50</f>
        <v>2.8947684906794948</v>
      </c>
      <c r="K59" s="307">
        <f>[1]อัตราส่วนการเงิน!CY50</f>
        <v>2.7413155949741315</v>
      </c>
      <c r="L59" s="307">
        <f>[1]อัตราส่วนการเงิน!DL50</f>
        <v>2.4825986078886313</v>
      </c>
      <c r="M59" s="307">
        <f>[1]อัตราส่วนการเงิน!DY50</f>
        <v>3.0551558752997603</v>
      </c>
      <c r="N59" s="307">
        <f>[1]อัตราส่วนการเงิน!EL50</f>
        <v>3.0728682170542636</v>
      </c>
      <c r="O59" s="307">
        <f>[1]อัตราส่วนการเงิน!FL50</f>
        <v>3.4343432490921764</v>
      </c>
    </row>
    <row r="60" spans="1:15" s="319" customFormat="1">
      <c r="A60" s="320">
        <v>10</v>
      </c>
      <c r="B60" s="321" t="s">
        <v>243</v>
      </c>
      <c r="C60" s="322"/>
      <c r="D60" s="307">
        <f>[1]อัตราส่วนการเงิน!L51</f>
        <v>0.94973142120852083</v>
      </c>
      <c r="E60" s="307">
        <f>[1]อัตราส่วนการเงิน!Y51</f>
        <v>1.6370249800690937</v>
      </c>
      <c r="F60" s="307">
        <f>[1]อัตราส่วนการเงิน!AL51</f>
        <v>2.2187220194228252</v>
      </c>
      <c r="G60" s="307">
        <f>[1]อัตราส่วนการเงิน!AY51</f>
        <v>1.8234362848572383</v>
      </c>
      <c r="H60" s="307">
        <f>[1]อัตราส่วนการเงิน!BL51</f>
        <v>1.8500672438429855</v>
      </c>
      <c r="I60" s="307">
        <f>[1]อัตราส่วนการเงิน!BY51</f>
        <v>1.9892650701899257</v>
      </c>
      <c r="J60" s="307">
        <f>[1]อัตราส่วนการเงิน!CL51</f>
        <v>2.0755684567005321</v>
      </c>
      <c r="K60" s="307">
        <f>[1]อัตราส่วนการเงิน!CY51</f>
        <v>1.9568157121584093</v>
      </c>
      <c r="L60" s="307">
        <f>[1]อัตราส่วนการเงิน!DL51</f>
        <v>2.0027126480162285</v>
      </c>
      <c r="M60" s="307">
        <f>[1]อัตราส่วนการเงิน!DY51</f>
        <v>2.0220130139831096</v>
      </c>
      <c r="N60" s="307">
        <f>[1]อัตราส่วนการเงิน!EL51</f>
        <v>3.2444470699432895</v>
      </c>
      <c r="O60" s="307">
        <f>[1]อัตราส่วนการเงิน!FL51</f>
        <v>1.6398965390220857</v>
      </c>
    </row>
    <row r="61" spans="1:15" s="319" customFormat="1">
      <c r="A61" s="323">
        <v>11</v>
      </c>
      <c r="B61" s="324" t="s">
        <v>244</v>
      </c>
      <c r="C61" s="315"/>
      <c r="D61" s="307">
        <f>[1]อัตราส่วนการเงิน!L52</f>
        <v>1.269943735198342</v>
      </c>
      <c r="E61" s="307">
        <f>[1]อัตราส่วนการเงิน!Y52</f>
        <v>0.67702786377708979</v>
      </c>
      <c r="F61" s="307">
        <f>[1]อัตราส่วนการเงิน!AL52</f>
        <v>0.70030452908849716</v>
      </c>
      <c r="G61" s="307">
        <f>[1]อัตราส่วนการเงิน!AY52</f>
        <v>0.78555321212121221</v>
      </c>
      <c r="H61" s="307">
        <f>[1]อัตราส่วนการเงิน!BL52</f>
        <v>0.40387135922330097</v>
      </c>
      <c r="I61" s="307">
        <f>[1]อัตราส่วนการเงิน!BY52</f>
        <v>0.3616029626032054</v>
      </c>
      <c r="J61" s="307">
        <f>[1]อัตราส่วนการเงิน!CL52</f>
        <v>0.58634762477450386</v>
      </c>
      <c r="K61" s="307">
        <f>[1]อัตราส่วนการเงิน!CY52</f>
        <v>0.50947524020694746</v>
      </c>
      <c r="L61" s="307">
        <f>[1]อัตราส่วนการเงิน!DL52</f>
        <v>0.60696784222737821</v>
      </c>
      <c r="M61" s="307">
        <f>[1]อัตราส่วนการเงิน!DY52</f>
        <v>0.88422767386091128</v>
      </c>
      <c r="N61" s="307">
        <f>[1]อัตราส่วนการเงิน!EL52</f>
        <v>0.54499224806201552</v>
      </c>
      <c r="O61" s="307">
        <f>[1]อัตราส่วนการเงิน!FL52</f>
        <v>0.94382586472508512</v>
      </c>
    </row>
    <row r="62" spans="1:15" s="319" customFormat="1">
      <c r="A62" s="323">
        <v>12</v>
      </c>
      <c r="B62" s="325" t="s">
        <v>245</v>
      </c>
      <c r="C62" s="326" t="s">
        <v>274</v>
      </c>
      <c r="D62" s="327">
        <f>[1]อัตราส่วนการเงิน!L53</f>
        <v>0.50303466849687306</v>
      </c>
      <c r="E62" s="327">
        <f>[1]อัตราส่วนการเงิน!Y53</f>
        <v>0.53116260527433556</v>
      </c>
      <c r="F62" s="327">
        <f>[1]อัตราส่วนการเงิน!AL53</f>
        <v>0.57742168929171234</v>
      </c>
      <c r="G62" s="327">
        <f>[1]อัตราส่วนการเงิน!AY53</f>
        <v>0.49336781403244279</v>
      </c>
      <c r="H62" s="327">
        <f>[1]อัตราส่วนการเงิน!BL53</f>
        <v>0.47193688654593841</v>
      </c>
      <c r="I62" s="327">
        <f>[1]อัตราส่วนการเงิน!BY53</f>
        <v>0.55510992488573963</v>
      </c>
      <c r="J62" s="327">
        <f>[1]อัตราส่วนการเงิน!CL53</f>
        <v>0.56856034776346753</v>
      </c>
      <c r="K62" s="327">
        <f>[1]อัตราส่วนการเงิน!CY53</f>
        <v>0.52876971691361463</v>
      </c>
      <c r="L62" s="327">
        <f>[1]อัตราส่วนการเงิน!DL53</f>
        <v>0.53467863250278103</v>
      </c>
      <c r="M62" s="327">
        <f>[1]อัตราส่วนการเงิน!DY53</f>
        <v>0.48751819434351462</v>
      </c>
      <c r="N62" s="327">
        <f>[1]อัตราส่วนการเงิน!EL53</f>
        <v>0.66249029077003541</v>
      </c>
      <c r="O62" s="327">
        <f>[1]อัตราส่วนการเงิน!FL53</f>
        <v>0.51686517850936942</v>
      </c>
    </row>
    <row r="63" spans="1:15" s="319" customFormat="1">
      <c r="A63" s="328" t="s">
        <v>246</v>
      </c>
      <c r="B63" s="329"/>
      <c r="C63" s="330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2"/>
    </row>
    <row r="64" spans="1:15" s="319" customFormat="1">
      <c r="A64" s="333">
        <v>1</v>
      </c>
      <c r="B64" s="334" t="s">
        <v>247</v>
      </c>
      <c r="C64" s="330"/>
      <c r="D64" s="335">
        <f>[1]ข้อมูลที่ใช้วิคราะห์!K45</f>
        <v>34318.959499999997</v>
      </c>
      <c r="E64" s="335">
        <f>[1]ข้อมูลที่ใช้วิคราะห์!X45</f>
        <v>3280.2</v>
      </c>
      <c r="F64" s="335">
        <f>[1]ข้อมูลที่ใช้วิคราะห์!AK45</f>
        <v>3695.5069999999996</v>
      </c>
      <c r="G64" s="335">
        <f>[1]ข้อมูลที่ใช้วิคราะห์!AX45</f>
        <v>2592.3256000000001</v>
      </c>
      <c r="H64" s="335">
        <f>[1]ข้อมูลที่ใช้วิคราะห์!BK45</f>
        <v>1663.95</v>
      </c>
      <c r="I64" s="335">
        <f>[1]ข้อมูลที่ใช้วิคราะห์!BX45</f>
        <v>744.54049999999995</v>
      </c>
      <c r="J64" s="335">
        <f>[1]ข้อมูลที่ใช้วิคราะห์!CK45</f>
        <v>975.09609999999998</v>
      </c>
      <c r="K64" s="335">
        <f>[1]ข้อมูลที่ใช้วิคราะห์!CX45</f>
        <v>689.31999999999994</v>
      </c>
      <c r="L64" s="335">
        <f>[1]ข้อมูลที่ใช้วิคราะห์!DK45</f>
        <v>1308.0157000000002</v>
      </c>
      <c r="M64" s="335">
        <f>[1]ข้อมูลที่ใช้วิคราะห์!DX45</f>
        <v>1843.6147000000001</v>
      </c>
      <c r="N64" s="335">
        <f>[1]ข้อมูลที่ใช้วิคราะห์!EK45</f>
        <v>351.52</v>
      </c>
      <c r="O64" s="336">
        <f>[1]ข้อมูลที่ใช้วิคราะห์!FK45</f>
        <v>51463.049099999989</v>
      </c>
    </row>
    <row r="65" spans="1:15" s="319" customFormat="1">
      <c r="A65" s="337">
        <v>2</v>
      </c>
      <c r="B65" s="338" t="s">
        <v>248</v>
      </c>
      <c r="C65" s="339"/>
      <c r="D65" s="340">
        <f>[1]ข้อมูลที่ใช้วิคราะห์!K46</f>
        <v>208819</v>
      </c>
      <c r="E65" s="340">
        <f>[1]ข้อมูลที่ใช้วิคราะห์!X46</f>
        <v>97768</v>
      </c>
      <c r="F65" s="340">
        <f>[1]ข้อมูลที่ใช้วิคราะห์!AK46</f>
        <v>94483</v>
      </c>
      <c r="G65" s="340">
        <f>[1]ข้อมูลที่ใช้วิคราะห์!AX46</f>
        <v>82631</v>
      </c>
      <c r="H65" s="340">
        <f>[1]ข้อมูลที่ใช้วิคราะห์!BK46</f>
        <v>74132</v>
      </c>
      <c r="I65" s="340">
        <f>[1]ข้อมูลที่ใช้วิคราะห์!BX46</f>
        <v>58446</v>
      </c>
      <c r="J65" s="340">
        <f>[1]ข้อมูลที่ใช้วิคราะห์!CK46</f>
        <v>60684.36</v>
      </c>
      <c r="K65" s="340">
        <f>[1]ข้อมูลที่ใช้วิคราะห์!CX46</f>
        <v>37139</v>
      </c>
      <c r="L65" s="340">
        <f>[1]ข้อมูลที่ใช้วิคราะห์!DK46</f>
        <v>35940</v>
      </c>
      <c r="M65" s="340">
        <f>[1]ข้อมูลที่ใช้วิคราะห์!DX46</f>
        <v>50748</v>
      </c>
      <c r="N65" s="340">
        <f>[1]ข้อมูลที่ใช้วิคราะห์!EK46</f>
        <v>33542</v>
      </c>
      <c r="O65" s="340">
        <f>[1]ข้อมูลที่ใช้วิคราะห์!FK46</f>
        <v>834332.36</v>
      </c>
    </row>
    <row r="66" spans="1:15" s="319" customFormat="1">
      <c r="A66" s="337">
        <v>3</v>
      </c>
      <c r="B66" s="338" t="s">
        <v>249</v>
      </c>
      <c r="C66" s="339"/>
      <c r="D66" s="340">
        <f>[1]ข้อมูลที่ใช้วิคราะห์!K47</f>
        <v>27024</v>
      </c>
      <c r="E66" s="340">
        <f>[1]ข้อมูลที่ใช้วิคราะห์!X47</f>
        <v>4845</v>
      </c>
      <c r="F66" s="340">
        <f>[1]ข้อมูลที่ใช้วิคราะห์!AK47</f>
        <v>5277</v>
      </c>
      <c r="G66" s="340">
        <f>[1]ข้อมูลที่ใช้วิคราะห์!AX47</f>
        <v>3300</v>
      </c>
      <c r="H66" s="340">
        <f>[1]ข้อมูลที่ใช้วิคราะห์!BK47</f>
        <v>4120</v>
      </c>
      <c r="I66" s="340">
        <f>[1]ข้อมูลที่ใช้วิคราะห์!BX47</f>
        <v>2059</v>
      </c>
      <c r="J66" s="340">
        <f>[1]ข้อมูลที่ใช้วิคราะห์!CK47</f>
        <v>1663</v>
      </c>
      <c r="K66" s="340">
        <f>[1]ข้อมูลที่ใช้วิคราะห์!CX47</f>
        <v>1353</v>
      </c>
      <c r="L66" s="340">
        <f>[1]ข้อมูลที่ใช้วิคราะห์!DK47</f>
        <v>2155</v>
      </c>
      <c r="M66" s="340">
        <f>[1]ข้อมูลที่ใช้วิคราะห์!DX47</f>
        <v>2085</v>
      </c>
      <c r="N66" s="340">
        <f>[1]ข้อมูลที่ใช้วิคราะห์!EK47</f>
        <v>645</v>
      </c>
      <c r="O66" s="340">
        <f>[1]ข้อมูลที่ใช้วิคราะห์!FK47</f>
        <v>54526</v>
      </c>
    </row>
    <row r="67" spans="1:15" s="319" customFormat="1">
      <c r="A67" s="337">
        <v>4</v>
      </c>
      <c r="B67" s="338" t="s">
        <v>250</v>
      </c>
      <c r="C67" s="339"/>
      <c r="D67" s="335">
        <f>[1]ข้อมูลที่ใช้วิคราะห์!K48</f>
        <v>14.02</v>
      </c>
      <c r="E67" s="335">
        <f>[1]ข้อมูลที่ใช้วิคราะห์!X48</f>
        <v>21.46</v>
      </c>
      <c r="F67" s="335">
        <f>[1]ข้อมูลที่ใช้วิคราะห์!AK48</f>
        <v>21.46</v>
      </c>
      <c r="G67" s="335">
        <f>[1]ข้อมูลที่ใช้วิคราะห์!AX48</f>
        <v>21.46</v>
      </c>
      <c r="H67" s="335">
        <f>[1]ข้อมูลที่ใช้วิคราะห์!BK48</f>
        <v>21.46</v>
      </c>
      <c r="I67" s="335">
        <f>[1]ข้อมูลที่ใช้วิคราะห์!BX48</f>
        <v>21.46</v>
      </c>
      <c r="J67" s="335">
        <f>[1]ข้อมูลที่ใช้วิคราะห์!CK48</f>
        <v>21.46</v>
      </c>
      <c r="K67" s="335">
        <f>[1]ข้อมูลที่ใช้วิคราะห์!CX48</f>
        <v>21.46</v>
      </c>
      <c r="L67" s="335">
        <f>[1]ข้อมูลที่ใช้วิคราะห์!DK48</f>
        <v>21.46</v>
      </c>
      <c r="M67" s="335">
        <f>[1]ข้อมูลที่ใช้วิคราะห์!DX48</f>
        <v>21.46</v>
      </c>
      <c r="N67" s="335">
        <f>[1]ข้อมูลที่ใช้วิคราะห์!EK48</f>
        <v>21.46</v>
      </c>
      <c r="O67" s="336">
        <f>[1]ข้อมูลที่ใช้วิคราะห์!FK48</f>
        <v>21.46</v>
      </c>
    </row>
    <row r="68" spans="1:15" s="319" customFormat="1">
      <c r="A68" s="337">
        <v>5</v>
      </c>
      <c r="B68" s="338" t="s">
        <v>251</v>
      </c>
      <c r="C68" s="339"/>
      <c r="D68" s="340">
        <f>[1]ข้อมูลที่ใช้วิคราะห์!K49</f>
        <v>410</v>
      </c>
      <c r="E68" s="340">
        <f>[1]ข้อมูลที่ใช้วิคราะห์!X49</f>
        <v>90</v>
      </c>
      <c r="F68" s="340">
        <f>[1]ข้อมูลที่ใช้วิคราะห์!AK49</f>
        <v>90</v>
      </c>
      <c r="G68" s="340">
        <f>[1]ข้อมูลที่ใช้วิคราะห์!AX49</f>
        <v>60</v>
      </c>
      <c r="H68" s="340">
        <f>[1]ข้อมูลที่ใช้วิคราะห์!BK49</f>
        <v>60</v>
      </c>
      <c r="I68" s="340">
        <f>[1]ข้อมูลที่ใช้วิคราะห์!BX49</f>
        <v>30</v>
      </c>
      <c r="J68" s="340">
        <f>[1]ข้อมูลที่ใช้วิคราะห์!CK49</f>
        <v>30</v>
      </c>
      <c r="K68" s="340">
        <f>[1]ข้อมูลที่ใช้วิคราะห์!CX49</f>
        <v>30</v>
      </c>
      <c r="L68" s="340">
        <f>[1]ข้อมูลที่ใช้วิคราะห์!DK49</f>
        <v>30</v>
      </c>
      <c r="M68" s="340">
        <f>[1]ข้อมูลที่ใช้วิคราะห์!DX49</f>
        <v>30</v>
      </c>
      <c r="N68" s="340">
        <f>[1]ข้อมูลที่ใช้วิคราะห์!EK49</f>
        <v>10</v>
      </c>
      <c r="O68" s="340">
        <f>[1]ข้อมูลที่ใช้วิคราะห์!FK49</f>
        <v>870</v>
      </c>
    </row>
    <row r="69" spans="1:15" s="319" customFormat="1">
      <c r="A69" s="337">
        <v>6</v>
      </c>
      <c r="B69" s="338" t="s">
        <v>252</v>
      </c>
      <c r="C69" s="339"/>
      <c r="D69" s="340">
        <f>[1]ข้อมูลที่ใช้วิคราะห์!K50</f>
        <v>8</v>
      </c>
      <c r="E69" s="340">
        <f>[1]ข้อมูลที่ใช้วิคราะห์!X50</f>
        <v>8</v>
      </c>
      <c r="F69" s="340">
        <f>[1]ข้อมูลที่ใช้วิคราะห์!AK50</f>
        <v>8</v>
      </c>
      <c r="G69" s="340">
        <f>[1]ข้อมูลที่ใช้วิคราะห์!AX50</f>
        <v>8</v>
      </c>
      <c r="H69" s="340">
        <f>[1]ข้อมูลที่ใช้วิคราะห์!BK50</f>
        <v>8</v>
      </c>
      <c r="I69" s="340">
        <f>[1]ข้อมูลที่ใช้วิคราะห์!BX50</f>
        <v>8</v>
      </c>
      <c r="J69" s="340">
        <f>[1]ข้อมูลที่ใช้วิคราะห์!CK50</f>
        <v>8</v>
      </c>
      <c r="K69" s="340">
        <f>[1]ข้อมูลที่ใช้วิคราะห์!CX50</f>
        <v>8</v>
      </c>
      <c r="L69" s="340">
        <f>[1]ข้อมูลที่ใช้วิคราะห์!DK50</f>
        <v>8</v>
      </c>
      <c r="M69" s="340">
        <f>[1]ข้อมูลที่ใช้วิคราะห์!DX50</f>
        <v>8</v>
      </c>
      <c r="N69" s="340">
        <f>[1]ข้อมูลที่ใช้วิคราะห์!EK50</f>
        <v>8</v>
      </c>
      <c r="O69" s="340">
        <f>[1]ข้อมูลที่ใช้วิคราะห์!FK50</f>
        <v>8</v>
      </c>
    </row>
    <row r="70" spans="1:15" s="319" customFormat="1">
      <c r="A70" s="337">
        <v>7</v>
      </c>
      <c r="B70" s="338" t="s">
        <v>253</v>
      </c>
      <c r="C70" s="339"/>
      <c r="D70" s="340">
        <f>[1]ข้อมูลที่ใช้วิคราะห์!K51</f>
        <v>179277</v>
      </c>
      <c r="E70" s="340">
        <f>[1]ข้อมูลที่ใช้วิคราะห์!X51</f>
        <v>75260</v>
      </c>
      <c r="F70" s="340">
        <f>[1]ข้อมูลที่ใช้วิคราะห์!AK51</f>
        <v>58076</v>
      </c>
      <c r="G70" s="340">
        <f>[1]ข้อมูลที่ใช้วิคราะห์!AX51</f>
        <v>54006</v>
      </c>
      <c r="H70" s="340">
        <f>[1]ข้อมูลที่ใช้วิคราะห์!BK51</f>
        <v>47588</v>
      </c>
      <c r="I70" s="340">
        <f>[1]ข้อมูลที่ใช้วิคราะห์!BX51</f>
        <v>36330</v>
      </c>
      <c r="J70" s="340">
        <f>[1]ข้อมูลที่ใช้วิคราะห์!CK51</f>
        <v>31005</v>
      </c>
      <c r="K70" s="340">
        <f>[1]ข้อมูลที่ใช้วิคราะห์!CX51</f>
        <v>24847</v>
      </c>
      <c r="L70" s="340">
        <f>[1]ข้อมูลที่ใช้วิคราะห์!DK51</f>
        <v>21197</v>
      </c>
      <c r="M70" s="340">
        <f>[1]ข้อมูลที่ใช้วิคราะห์!DX51</f>
        <v>21669</v>
      </c>
      <c r="N70" s="340">
        <f>[1]ข้อมูลที่ใช้วิคราะห์!EK51</f>
        <v>12696</v>
      </c>
      <c r="O70" s="340">
        <f>[1]ข้อมูลที่ใช้วิคราะห์!FK51</f>
        <v>561951</v>
      </c>
    </row>
    <row r="71" spans="1:15">
      <c r="A71" s="337">
        <v>8</v>
      </c>
      <c r="B71" s="338" t="s">
        <v>254</v>
      </c>
      <c r="C71" s="339"/>
      <c r="D71" s="340">
        <f>[1]ข้อมูลที่ใช้วิคราะห์!K52</f>
        <v>113510</v>
      </c>
      <c r="E71" s="340">
        <f>[1]ข้อมูลที่ใช้วิคราะห์!X52</f>
        <v>82135</v>
      </c>
      <c r="F71" s="340">
        <f>[1]ข้อมูลที่ใช้วิคราะห์!AK52</f>
        <v>85903</v>
      </c>
      <c r="G71" s="340">
        <f>[1]ข้อมูลที่ใช้วิคราะห์!AX52</f>
        <v>65651</v>
      </c>
      <c r="H71" s="340">
        <f>[1]ข้อมูลที่ใช้วิคราะห์!BK52</f>
        <v>58694</v>
      </c>
      <c r="I71" s="340">
        <f>[1]ข้อมูลที่ใช้วิคราะห์!BX52</f>
        <v>48180</v>
      </c>
      <c r="J71" s="340">
        <f>[1]ข้อมูลที่ใช้วิคราะห์!CK52</f>
        <v>42902</v>
      </c>
      <c r="K71" s="340">
        <f>[1]ข้อมูลที่ใช้วิคราะห์!CX52</f>
        <v>32414</v>
      </c>
      <c r="L71" s="340">
        <f>[1]ข้อมูลที่ใช้วิคราะห์!DK52</f>
        <v>28301</v>
      </c>
      <c r="M71" s="340">
        <f>[1]ข้อมูลที่ใช้วิคราะห์!DX52</f>
        <v>29210</v>
      </c>
      <c r="N71" s="340">
        <f>[1]ข้อมูลที่ใช้วิคราะห์!EK52</f>
        <v>27461</v>
      </c>
      <c r="O71" s="340">
        <f>[1]ข้อมูลที่ใช้วิคราะห์!FK52</f>
        <v>614361</v>
      </c>
    </row>
    <row r="72" spans="1:15">
      <c r="A72" s="337">
        <v>9</v>
      </c>
      <c r="B72" s="338" t="s">
        <v>255</v>
      </c>
      <c r="C72" s="339"/>
      <c r="D72" s="340">
        <f>[1]ข้อมูลที่ใช้วิคราะห์!K53</f>
        <v>105192</v>
      </c>
      <c r="E72" s="340">
        <f>[1]ข้อมูลที่ใช้วิคราะห์!X53</f>
        <v>14887</v>
      </c>
      <c r="F72" s="340">
        <f>[1]ข้อมูลที่ใช้วิคราะห์!AK53</f>
        <v>17428</v>
      </c>
      <c r="G72" s="340">
        <f>[1]ข้อมูลที่ใช้วิคราะห์!AX53</f>
        <v>10435</v>
      </c>
      <c r="H72" s="340">
        <f>[1]ข้อมูลที่ใช้วิคราะห์!BK53</f>
        <v>10115</v>
      </c>
      <c r="I72" s="340">
        <f>[1]ข้อมูลที่ใช้วิคราะห์!BX53</f>
        <v>6979</v>
      </c>
      <c r="J72" s="340">
        <f>[1]ข้อมูลที่ใช้วิคราะห์!CK53</f>
        <v>4814</v>
      </c>
      <c r="K72" s="340">
        <f>[1]ข้อมูลที่ใช้วิคราะห์!CX53</f>
        <v>3709</v>
      </c>
      <c r="L72" s="340">
        <f>[1]ข้อมูลที่ใช้วิคราะห์!DK53</f>
        <v>5350</v>
      </c>
      <c r="M72" s="340">
        <f>[1]ข้อมูลที่ใช้วิคราะห์!DX53</f>
        <v>6370</v>
      </c>
      <c r="N72" s="340">
        <f>[1]ข้อมูลที่ใช้วิคราะห์!EK53</f>
        <v>1982</v>
      </c>
      <c r="O72" s="340">
        <f>[1]ข้อมูลที่ใช้วิคราะห์!FK53</f>
        <v>187261</v>
      </c>
    </row>
    <row r="73" spans="1:15">
      <c r="A73" s="337">
        <v>10</v>
      </c>
      <c r="B73" s="338" t="s">
        <v>256</v>
      </c>
      <c r="C73" s="339"/>
      <c r="D73" s="341">
        <f>[1]ข้อมูลที่ใช้วิคราะห์!K54</f>
        <v>39607</v>
      </c>
      <c r="E73" s="341">
        <f>[1]ข้อมูลที่ใช้วิคราะห์!X54</f>
        <v>27</v>
      </c>
      <c r="F73" s="341">
        <f>[1]ข้อมูลที่ใช้วิคราะห์!AK54</f>
        <v>663</v>
      </c>
      <c r="G73" s="341">
        <f>[1]ข้อมูลที่ใช้วิคราะห์!AX54</f>
        <v>370</v>
      </c>
      <c r="H73" s="341">
        <f>[1]ข้อมูลที่ใช้วิคราะห์!BK54</f>
        <v>220</v>
      </c>
      <c r="I73" s="341">
        <f>[1]ข้อมูลที่ใช้วิคราะห์!BX54</f>
        <v>31</v>
      </c>
      <c r="J73" s="341">
        <f>[1]ข้อมูลที่ใช้วิคราะห์!CK54</f>
        <v>259</v>
      </c>
      <c r="K73" s="341">
        <f>[1]ข้อมูลที่ใช้วิคราะห์!CX54</f>
        <v>117</v>
      </c>
      <c r="L73" s="341">
        <f>[1]ข้อมูลที่ใช้วิคราะห์!DK54</f>
        <v>66</v>
      </c>
      <c r="M73" s="341">
        <f>[1]ข้อมูลที่ใช้วิคราะห์!DX54</f>
        <v>139</v>
      </c>
      <c r="N73" s="341">
        <f>[1]ข้อมูลที่ใช้วิคราะห์!EK54</f>
        <v>6</v>
      </c>
      <c r="O73" s="341">
        <f>[1]ข้อมูลที่ใช้วิคราะห์!FK54</f>
        <v>41505</v>
      </c>
    </row>
    <row r="74" spans="1:15">
      <c r="A74" s="337">
        <v>11</v>
      </c>
      <c r="B74" s="338" t="s">
        <v>257</v>
      </c>
      <c r="C74" s="339"/>
      <c r="D74" s="340">
        <f>[1]ข้อมูลที่ใช้วิคราะห์!K55</f>
        <v>8890</v>
      </c>
      <c r="E74" s="340">
        <f>[1]ข้อมูลที่ใช้วิคราะห์!X55</f>
        <v>3876</v>
      </c>
      <c r="F74" s="340">
        <f>[1]ข้อมูลที่ใช้วิคราะห์!AK55</f>
        <v>4353</v>
      </c>
      <c r="G74" s="340">
        <f>[1]ข้อมูลที่ใช้วิคราะห์!AX55</f>
        <v>6319</v>
      </c>
      <c r="H74" s="340">
        <f>[1]ข้อมูลที่ใช้วิคราะห์!BK55</f>
        <v>3343</v>
      </c>
      <c r="I74" s="340">
        <f>[1]ข้อมูลที่ใช้วิคราะห์!BX55</f>
        <v>3557</v>
      </c>
      <c r="J74" s="340">
        <f>[1]ข้อมูลที่ใช้วิคราะห์!CK55</f>
        <v>1440</v>
      </c>
      <c r="K74" s="340">
        <f>[1]ข้อมูลที่ใช้วิคราะห์!CX55</f>
        <v>1846</v>
      </c>
      <c r="L74" s="340">
        <f>[1]ข้อมูลที่ใช้วิคราะห์!DK55</f>
        <v>1463</v>
      </c>
      <c r="M74" s="340">
        <f>[1]ข้อมูลที่ใช้วิคราะห์!DX55</f>
        <v>1792</v>
      </c>
      <c r="N74" s="340">
        <f>[1]ข้อมูลที่ใช้วิคราะห์!EK55</f>
        <v>1221</v>
      </c>
      <c r="O74" s="340">
        <f>[1]ข้อมูลที่ใช้วิคราะห์!FK55</f>
        <v>38100</v>
      </c>
    </row>
    <row r="75" spans="1:15">
      <c r="A75" s="342">
        <v>12</v>
      </c>
      <c r="B75" s="343" t="s">
        <v>258</v>
      </c>
      <c r="C75" s="344"/>
      <c r="D75" s="345">
        <f>[1]ข้อมูลที่ใช้วิคราะห์!K56</f>
        <v>1131</v>
      </c>
      <c r="E75" s="345">
        <f>[1]ข้อมูลที่ใช้วิคราะห์!X56</f>
        <v>21</v>
      </c>
      <c r="F75" s="345">
        <f>[1]ข้อมูลที่ใช้วิคราะห์!AK56</f>
        <v>23</v>
      </c>
      <c r="G75" s="345">
        <f>[1]ข้อมูลที่ใช้วิคราะห์!AX56</f>
        <v>5</v>
      </c>
      <c r="H75" s="345">
        <f>[1]ข้อมูลที่ใช้วิคราะห์!BK56</f>
        <v>13</v>
      </c>
      <c r="I75" s="345">
        <f>[1]ข้อมูลที่ใช้วิคราะห์!BX56</f>
        <v>12</v>
      </c>
      <c r="J75" s="345">
        <f>[1]ข้อมูลที่ใช้วิคราะห์!CK56</f>
        <v>5</v>
      </c>
      <c r="K75" s="345">
        <f>[1]ข้อมูลที่ใช้วิคราะห์!CX56</f>
        <v>8</v>
      </c>
      <c r="L75" s="345">
        <f>[1]ข้อมูลที่ใช้วิคราะห์!DK56</f>
        <v>5</v>
      </c>
      <c r="M75" s="345">
        <f>[1]ข้อมูลที่ใช้วิคราะห์!DX56</f>
        <v>13</v>
      </c>
      <c r="N75" s="345">
        <f>[1]ข้อมูลที่ใช้วิคราะห์!EK56</f>
        <v>9</v>
      </c>
      <c r="O75" s="345">
        <f>[1]ข้อมูลที่ใช้วิคราะห์!FK56</f>
        <v>1245</v>
      </c>
    </row>
    <row r="76" spans="1:15">
      <c r="A76" s="346"/>
      <c r="B76" s="347"/>
      <c r="C76" s="348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</row>
    <row r="77" spans="1:15">
      <c r="B77" s="350" t="s">
        <v>259</v>
      </c>
    </row>
    <row r="78" spans="1:15">
      <c r="A78" s="351" t="s">
        <v>269</v>
      </c>
    </row>
  </sheetData>
  <mergeCells count="20">
    <mergeCell ref="C38:C41"/>
    <mergeCell ref="A2:B2"/>
    <mergeCell ref="A3:B3"/>
    <mergeCell ref="A20:B20"/>
    <mergeCell ref="A32:B32"/>
    <mergeCell ref="A37:B37"/>
    <mergeCell ref="M49:M50"/>
    <mergeCell ref="N49:N50"/>
    <mergeCell ref="A49:B49"/>
    <mergeCell ref="D49:D50"/>
    <mergeCell ref="E49:E50"/>
    <mergeCell ref="F49:F50"/>
    <mergeCell ref="G49:G50"/>
    <mergeCell ref="H49:H50"/>
    <mergeCell ref="A50:B50"/>
    <mergeCell ref="A63:B63"/>
    <mergeCell ref="I49:I50"/>
    <mergeCell ref="J49:J50"/>
    <mergeCell ref="K49:K50"/>
    <mergeCell ref="L49:L50"/>
  </mergeCells>
  <conditionalFormatting sqref="D51:O62 D64:O75 D33:N36 O36">
    <cfRule type="cellIs" dxfId="12" priority="13" stopIfTrue="1" operator="lessThan">
      <formula>0</formula>
    </cfRule>
  </conditionalFormatting>
  <conditionalFormatting sqref="D51:O62 D4:O19 D21:O31 D33:O36 D38:O41">
    <cfRule type="cellIs" dxfId="11" priority="12" stopIfTrue="1" operator="lessThan">
      <formula>1.5</formula>
    </cfRule>
  </conditionalFormatting>
  <conditionalFormatting sqref="D5:N5">
    <cfRule type="cellIs" dxfId="10" priority="11" stopIfTrue="1" operator="lessThan">
      <formula>1</formula>
    </cfRule>
  </conditionalFormatting>
  <conditionalFormatting sqref="M21:N30 D6:N7">
    <cfRule type="cellIs" dxfId="9" priority="10" stopIfTrue="1" operator="lessThan">
      <formula>0.8</formula>
    </cfRule>
  </conditionalFormatting>
  <conditionalFormatting sqref="M22:N30 D8:N19">
    <cfRule type="cellIs" dxfId="8" priority="9" stopIfTrue="1" operator="greaterThan">
      <formula>90</formula>
    </cfRule>
  </conditionalFormatting>
  <conditionalFormatting sqref="D31:O31">
    <cfRule type="cellIs" dxfId="7" priority="8" stopIfTrue="1" operator="lessThan">
      <formula>2</formula>
    </cfRule>
  </conditionalFormatting>
  <conditionalFormatting sqref="D52:O52">
    <cfRule type="cellIs" dxfId="6" priority="7" stopIfTrue="1" operator="lessThan">
      <formula>3</formula>
    </cfRule>
  </conditionalFormatting>
  <conditionalFormatting sqref="D53:O53">
    <cfRule type="cellIs" dxfId="5" priority="6" stopIfTrue="1" operator="greaterThan">
      <formula>0.1</formula>
    </cfRule>
  </conditionalFormatting>
  <conditionalFormatting sqref="D54:O54">
    <cfRule type="cellIs" dxfId="4" priority="5" stopIfTrue="1" operator="lessThan">
      <formula>0.7</formula>
    </cfRule>
  </conditionalFormatting>
  <conditionalFormatting sqref="D49:N50 D2:N3">
    <cfRule type="cellIs" dxfId="3" priority="4" stopIfTrue="1" operator="lessThan">
      <formula>0</formula>
    </cfRule>
  </conditionalFormatting>
  <conditionalFormatting sqref="D51:N62">
    <cfRule type="cellIs" dxfId="2" priority="3" stopIfTrue="1" operator="lessThan">
      <formula>0</formula>
    </cfRule>
  </conditionalFormatting>
  <conditionalFormatting sqref="O51:O62">
    <cfRule type="cellIs" dxfId="1" priority="2" stopIfTrue="1" operator="lessThan">
      <formula>0</formula>
    </cfRule>
  </conditionalFormatting>
  <conditionalFormatting sqref="D36:O36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ดุลพค.</vt:lpstr>
      <vt:lpstr>ดำเนินงานพค.</vt:lpstr>
      <vt:lpstr>กระแสเงินสดพค.</vt:lpstr>
      <vt:lpstr>อัตราส่วนเงินพค.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sKzXP</cp:lastModifiedBy>
  <dcterms:created xsi:type="dcterms:W3CDTF">2014-06-28T05:07:49Z</dcterms:created>
  <dcterms:modified xsi:type="dcterms:W3CDTF">2014-06-30T01:15:11Z</dcterms:modified>
</cp:coreProperties>
</file>